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LG1910\Desktop\"/>
    </mc:Choice>
  </mc:AlternateContent>
  <xr:revisionPtr revIDLastSave="0" documentId="13_ncr:1_{5D9F1911-5BB4-48DF-A596-0CBB19AC2EC4}" xr6:coauthVersionLast="43" xr6:coauthVersionMax="43"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O35" i="10"/>
  <c r="AM35" i="10"/>
  <c r="AM34" i="10"/>
  <c r="C34" i="10"/>
  <c r="C35" i="10" s="1"/>
  <c r="C36" i="10" l="1"/>
  <c r="BE34"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5" i="10" l="1"/>
  <c r="BE36" i="10" s="1"/>
  <c r="BW34" i="10"/>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<sst xmlns="http://schemas.openxmlformats.org/spreadsheetml/2006/main" count="1152" uniqueCount="593">
  <si>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</si>
  <si>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</si>
  <si>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</si>
  <si>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</si>
  <si>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</si>
  <si>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</si>
  <si>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</si>
  <si>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</si>
  <si>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</si>
  <si>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</si>
  <si>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</si>
  <si>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</si>
  <si>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</si>
  <si>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</si>
  <si>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</si>
  <si>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</si>
  <si>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</si>
  <si>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</si>
  <si>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</si>
  <si>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</si>
  <si>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</si>
  <si>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</si>
  <si>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</si>
  <si>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</si>
  <si>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</si>
  <si>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</si>
  <si>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</si>
  <si>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</si>
  <si>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</si>
  <si>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</si>
  <si>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</si>
  <si>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</si>
  <si>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</si>
  <si>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</si>
  <si>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</si>
  <si>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</si>
  <si>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</si>
  <si>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</si>
  <si>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</si>
  <si>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</si>
  <si>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</si>
  <si>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</si>
  <si>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</si>
  <si>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</si>
  <si>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</si>
  <si>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</si>
  <si>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</si>
  <si>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</si>
  <si>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</si>
  <si>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</si>
  <si>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</si>
  <si>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</si>
  <si>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</si>
  <si>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</si>
  <si>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</si>
  <si>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</si>
  <si>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</si>
  <si>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</si>
  <si>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</si>
  <si>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</si>
  <si>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</si>
  <si>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</si>
  <si>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</si>
  <si>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</si>
  <si>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</si>
  <si>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</si>
  <si>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</si>
  <si>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</si>
  <si>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</si>
  <si>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</si>
  <si>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</si>
  <si>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</si>
  <si>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</si>
  <si>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</si>
  <si>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</si>
  <si>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</si>
  <si>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</si>
  <si>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</si>
  <si>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</si>
  <si>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</si>
  <si>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</si>
  <si>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</si>
  <si>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</si>
  <si>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</si>
  <si>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</si>
  <si>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</si>
  <si>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</si>
  <si>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</si>
  <si>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</si>
  <si>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</si>
  <si>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</si>
  <si>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</si>
  <si>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南牧村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</si>
  <si>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</si>
  <si>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</si>
  <si>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</si>
  <si>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</si>
  <si>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</si>
  <si>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</si>
  <si>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</si>
  <si>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</si>
  <si>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</si>
  <si>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</si>
  <si>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</si>
  <si>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</si>
  <si>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</si>
  <si>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</si>
  <si>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</si>
  <si>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</si>
  <si>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</si>
  <si>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</si>
  <si>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</si>
  <si>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</si>
  <si>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</si>
  <si>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</si>
  <si>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</si>
  <si>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</si>
  <si>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</si>
  <si>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</si>
  <si>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</si>
  <si>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</si>
  <si>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</si>
  <si>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</si>
  <si>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</si>
  <si>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</si>
  <si>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</si>
  <si>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</si>
  <si>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</si>
  <si>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</si>
  <si>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</si>
  <si>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</si>
  <si>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</si>
  <si>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</si>
  <si>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</si>
  <si>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</si>
  <si>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</si>
  <si>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</si>
  <si>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</si>
  <si>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</si>
  <si>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</si>
  <si>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</si>
  <si>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</si>
  <si>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</si>
  <si>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</si>
  <si>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</si>
  <si>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</si>
  <si>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-1.3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</si>
  <si>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</si>
  <si>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</si>
  <si>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</si>
  <si>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</si>
  <si>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</si>
  <si>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</si>
  <si>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</si>
  <si>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</si>
  <si>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</si>
  <si>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</si>
  <si>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</si>
  <si>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</si>
  <si>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</si>
  <si>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</si>
  <si>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</si>
  <si>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</si>
  <si>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</si>
  <si>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</si>
  <si>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</si>
  <si>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</si>
  <si>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</si>
  <si>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</si>
  <si>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</si>
  <si>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</si>
  <si>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</si>
  <si>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</si>
  <si>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</si>
  <si>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</si>
  <si>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</si>
  <si>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</si>
  <si>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</si>
  <si>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</si>
  <si>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</si>
  <si>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</si>
  <si>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</si>
  <si>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</si>
  <si>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</si>
  <si>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</si>
  <si>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</si>
  <si>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</si>
  <si>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</si>
  <si>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</si>
  <si>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</si>
  <si>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</si>
  <si>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</si>
  <si>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</si>
  <si>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</si>
  <si>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</si>
  <si>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</si>
  <si>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</si>
  <si>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</si>
  <si>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</si>
  <si>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</si>
  <si>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</si>
  <si>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</si>
  <si>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</si>
  <si>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</si>
  <si>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</si>
  <si>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</si>
  <si>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長野県南牧村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</si>
  <si>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</si>
  <si>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</si>
  <si>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</si>
  <si>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</si>
  <si>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</si>
  <si>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</si>
  <si>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</si>
  <si>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</si>
  <si>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</si>
  <si>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</si>
  <si>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</si>
  <si>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</si>
  <si>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</si>
  <si>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</si>
  <si>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</si>
  <si>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</si>
  <si>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</si>
  <si>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</si>
  <si>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</si>
  <si>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</si>
  <si>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</si>
  <si>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</si>
  <si>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</si>
  <si>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</si>
  <si>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</si>
  <si>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</si>
  <si>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</si>
  <si>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</si>
  <si>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</si>
  <si>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</si>
  <si>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</si>
  <si>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t>
    <phoneticPr fontId="5"/>
  </si>
  <si>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</si>
  <si>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</si>
  <si>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</si>
  <si>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</si>
  <si>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</si>
  <si>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</si>
  <si>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</si>
  <si>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</si>
  <si>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</si>
  <si>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</si>
  <si>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</si>
  <si>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</si>
  <si>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</si>
  <si>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</si>
  <si>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</si>
  <si>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</si>
  <si>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t>
    <phoneticPr fontId="5"/>
  </si>
  <si>
    <t>-</t>
    <phoneticPr fontId="5"/>
  </si>
  <si>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</si>
  <si>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</si>
  <si>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</si>
  <si>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</si>
  <si>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</si>
  <si>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</si>
  <si>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</si>
  <si>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</si>
  <si>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</si>
  <si>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</si>
  <si>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</si>
  <si>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</si>
  <si>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</si>
  <si>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</si>
  <si>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</si>
  <si>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</si>
  <si>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</si>
  <si>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</si>
  <si>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</si>
  <si>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</si>
  <si>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</si>
  <si>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</si>
  <si>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</si>
  <si>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</si>
  <si>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</si>
  <si>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</si>
  <si>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</si>
  <si>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</si>
  <si>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</si>
  <si>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</si>
  <si>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</si>
  <si>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</si>
  <si>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</si>
  <si>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</si>
  <si>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</si>
  <si>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</si>
  <si>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</si>
  <si>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</si>
  <si>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</si>
  <si>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</si>
  <si>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</si>
  <si>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</si>
  <si>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</si>
  <si>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</si>
  <si>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</si>
  <si>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</si>
  <si>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</si>
  <si>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</si>
  <si>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</si>
  <si>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</si>
  <si>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</si>
  <si>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</si>
  <si>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</si>
  <si>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</si>
  <si>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</si>
  <si>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</si>
  <si>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</si>
  <si>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</si>
  <si>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</si>
  <si>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</si>
  <si>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</si>
  <si>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</si>
  <si>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</si>
  <si>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</si>
  <si>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</si>
  <si>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</si>
  <si>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</si>
  <si>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</si>
  <si>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</si>
  <si>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</si>
  <si>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</si>
  <si>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</si>
  <si>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</si>
  <si>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</si>
  <si>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</si>
  <si>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と畜場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</si>
  <si>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</si>
  <si>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</si>
  <si>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</si>
  <si>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</si>
  <si>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</si>
  <si>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</si>
  <si>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</si>
  <si>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</si>
  <si>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</si>
  <si>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</si>
  <si>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</si>
  <si>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</si>
  <si>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</si>
  <si>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</si>
  <si>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</si>
  <si>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</si>
  <si>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</si>
  <si>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</si>
  <si>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</si>
  <si>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</si>
  <si>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</si>
  <si>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</si>
  <si>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</si>
  <si>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</si>
  <si>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</si>
  <si>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長野県南牧村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</si>
  <si>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</si>
  <si>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</si>
  <si>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</si>
  <si>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</si>
  <si>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</si>
  <si>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</si>
  <si>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</si>
  <si>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</si>
  <si>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</si>
  <si>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</si>
  <si>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</si>
  <si>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</si>
  <si>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</si>
  <si>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</si>
  <si>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</si>
  <si>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</si>
  <si>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</si>
  <si>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</si>
  <si>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</si>
  <si>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</si>
  <si>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</si>
  <si>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下水道事業特別会計（コミプラ分）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</si>
  <si>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</si>
  <si>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</si>
  <si>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</si>
  <si>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</si>
  <si>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</si>
  <si>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</si>
  <si>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</si>
  <si>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</si>
  <si>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</si>
  <si>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</si>
  <si>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</si>
  <si>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</si>
  <si>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</si>
  <si>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</si>
  <si>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</si>
  <si>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</si>
  <si>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</si>
  <si>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村営水道事業特別会計</t>
    <phoneticPr fontId="5"/>
  </si>
  <si>
    <t>法非適用企業</t>
    <phoneticPr fontId="5"/>
  </si>
  <si>
    <t>下水道事業特別会計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</si>
  <si>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</si>
  <si>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</si>
  <si>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</si>
  <si>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</si>
  <si>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</si>
  <si>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</si>
  <si>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</si>
  <si>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</si>
  <si>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</si>
  <si>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</si>
  <si>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</si>
  <si>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</si>
  <si>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</si>
  <si>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</si>
  <si>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</si>
  <si>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</si>
  <si>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</si>
  <si>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</si>
  <si>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</si>
  <si>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</si>
  <si>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</si>
  <si>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</si>
  <si>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</si>
  <si>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</si>
  <si>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</si>
  <si>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</si>
  <si>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</si>
  <si>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</si>
  <si>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</si>
  <si>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</si>
  <si>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</si>
  <si>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</si>
  <si>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</si>
  <si>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</si>
  <si>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</si>
  <si>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</si>
  <si>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</si>
  <si>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</si>
  <si>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</si>
  <si>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</si>
  <si>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</si>
  <si>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</si>
  <si>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</si>
  <si>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</si>
  <si>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</si>
  <si>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</si>
  <si>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</si>
  <si>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</si>
  <si>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</si>
  <si>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</si>
  <si>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</si>
  <si>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</si>
  <si>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</si>
  <si>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</si>
  <si>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</si>
  <si>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</si>
  <si>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</si>
  <si>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</si>
  <si>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</si>
  <si>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</si>
  <si>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</si>
  <si>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</si>
  <si>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</si>
  <si>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</si>
  <si>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</si>
  <si>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</si>
  <si>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</si>
  <si>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</si>
  <si>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村営水道事業特別会計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</si>
  <si>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</si>
  <si>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</si>
  <si>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</si>
  <si>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</si>
  <si>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</si>
  <si>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</si>
  <si>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</si>
  <si>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</si>
  <si>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</si>
  <si>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</si>
  <si>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</si>
  <si>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</si>
  <si>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</si>
  <si>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</si>
  <si>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</si>
  <si>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</si>
  <si>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</si>
  <si>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</si>
  <si>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</si>
  <si>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</si>
  <si>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</si>
  <si>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</si>
  <si>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</si>
  <si>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</si>
  <si>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</si>
  <si>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</si>
  <si>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</si>
  <si>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</si>
  <si>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</si>
  <si>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</si>
  <si>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</si>
  <si>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</si>
  <si>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</si>
  <si>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</si>
  <si>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</si>
  <si>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</si>
  <si>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</si>
  <si>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</si>
  <si>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</si>
  <si>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</si>
  <si>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</si>
  <si>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</si>
  <si>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</si>
  <si>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</si>
  <si>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</si>
  <si>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</si>
  <si>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</si>
  <si>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</si>
  <si>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</si>
  <si>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</si>
  <si>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</si>
  <si>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</si>
  <si>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</si>
  <si>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</si>
  <si>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</si>
  <si>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</si>
  <si>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</si>
  <si>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</si>
  <si>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</si>
  <si>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</si>
  <si>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</si>
  <si>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</si>
  <si>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</si>
  <si>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</si>
  <si>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</si>
  <si>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</si>
  <si>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</si>
  <si>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</si>
  <si>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</si>
  <si>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</si>
  <si>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</si>
  <si>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</si>
  <si>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</si>
  <si>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</si>
  <si>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</si>
  <si>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</si>
  <si>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</si>
  <si>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</si>
  <si>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</si>
  <si>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</si>
  <si>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</si>
  <si>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</si>
  <si>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</si>
  <si>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</si>
  <si>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</si>
  <si>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</si>
  <si>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</si>
  <si>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</si>
  <si>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</si>
  <si>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</si>
  <si>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</si>
  <si>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国民健康保険特別会計</t>
  </si>
  <si>
    <t>村営水道事業特別会計</t>
  </si>
  <si>
    <t>診療所特別会計</t>
  </si>
  <si>
    <t>介護保険事業特別会計</t>
  </si>
  <si>
    <t>下水道事業特別会計</t>
  </si>
  <si>
    <t>宅地造成事業特別会計</t>
  </si>
  <si>
    <t>後期高齢者医療特別会計</t>
  </si>
  <si>
    <t>その他会計（赤字）</t>
  </si>
  <si>
    <t>その他会計（黒字）</t>
  </si>
  <si>
    <t>-</t>
    <phoneticPr fontId="2"/>
  </si>
  <si>
    <t>佐久広域連合（一般会計）</t>
    <rPh sb="0" eb="2">
      <t>サク</t>
    </rPh>
    <rPh sb="2" eb="4">
      <t>コウイキ</t>
    </rPh>
    <rPh sb="4" eb="6">
      <t>レンゴウ</t>
    </rPh>
    <rPh sb="7" eb="9">
      <t>イッパン</t>
    </rPh>
    <rPh sb="9" eb="11">
      <t>カイケイ</t>
    </rPh>
    <phoneticPr fontId="2"/>
  </si>
  <si>
    <t>佐久広域連合（消防特別会計）</t>
    <rPh sb="0" eb="2">
      <t>サク</t>
    </rPh>
    <rPh sb="2" eb="4">
      <t>コウイキ</t>
    </rPh>
    <rPh sb="4" eb="6">
      <t>レンゴウ</t>
    </rPh>
    <rPh sb="7" eb="9">
      <t>ショウボウ</t>
    </rPh>
    <rPh sb="9" eb="11">
      <t>トクベツ</t>
    </rPh>
    <rPh sb="11" eb="13">
      <t>カイケイ</t>
    </rPh>
    <phoneticPr fontId="2"/>
  </si>
  <si>
    <t>佐久広域連合（養護老人ホーム特別会計）</t>
    <rPh sb="0" eb="2">
      <t>サク</t>
    </rPh>
    <rPh sb="2" eb="4">
      <t>コウイキ</t>
    </rPh>
    <rPh sb="4" eb="6">
      <t>レンゴウ</t>
    </rPh>
    <rPh sb="7" eb="9">
      <t>ヨウゴ</t>
    </rPh>
    <rPh sb="9" eb="11">
      <t>ロウジン</t>
    </rPh>
    <rPh sb="14" eb="16">
      <t>トクベツ</t>
    </rPh>
    <rPh sb="16" eb="18">
      <t>カイケイ</t>
    </rPh>
    <phoneticPr fontId="2"/>
  </si>
  <si>
    <t>佐久広域連合（特別養護老人ホーム特別会計）</t>
    <rPh sb="0" eb="2">
      <t>サク</t>
    </rPh>
    <rPh sb="2" eb="4">
      <t>コウイキ</t>
    </rPh>
    <rPh sb="4" eb="6">
      <t>レンゴウ</t>
    </rPh>
    <rPh sb="7" eb="9">
      <t>トクベツ</t>
    </rPh>
    <rPh sb="9" eb="11">
      <t>ヨウゴ</t>
    </rPh>
    <rPh sb="11" eb="13">
      <t>ロウジン</t>
    </rPh>
    <rPh sb="16" eb="18">
      <t>トクベツ</t>
    </rPh>
    <rPh sb="18" eb="20">
      <t>カイケイ</t>
    </rPh>
    <phoneticPr fontId="2"/>
  </si>
  <si>
    <t>佐久広域連合（救護施設特別会計）</t>
    <rPh sb="0" eb="2">
      <t>サク</t>
    </rPh>
    <rPh sb="2" eb="4">
      <t>コウイキ</t>
    </rPh>
    <rPh sb="4" eb="6">
      <t>レンゴウ</t>
    </rPh>
    <rPh sb="7" eb="9">
      <t>キュウゴ</t>
    </rPh>
    <rPh sb="9" eb="11">
      <t>シセツ</t>
    </rPh>
    <rPh sb="11" eb="13">
      <t>トクベツ</t>
    </rPh>
    <rPh sb="13" eb="15">
      <t>カイケイ</t>
    </rPh>
    <phoneticPr fontId="2"/>
  </si>
  <si>
    <t>佐久広域連合（食肉流通センター特別会計）</t>
    <rPh sb="0" eb="2">
      <t>サク</t>
    </rPh>
    <rPh sb="2" eb="4">
      <t>コウイキ</t>
    </rPh>
    <rPh sb="4" eb="6">
      <t>レンゴウ</t>
    </rPh>
    <rPh sb="7" eb="9">
      <t>ショクニク</t>
    </rPh>
    <rPh sb="9" eb="11">
      <t>リュウツウ</t>
    </rPh>
    <rPh sb="15" eb="17">
      <t>トクベツ</t>
    </rPh>
    <rPh sb="17" eb="19">
      <t>カイケイ</t>
    </rPh>
    <phoneticPr fontId="2"/>
  </si>
  <si>
    <t>南佐久環境衛生組合（一般会計）</t>
    <rPh sb="0" eb="3">
      <t>ミナミサク</t>
    </rPh>
    <rPh sb="3" eb="5">
      <t>カンキョウ</t>
    </rPh>
    <rPh sb="5" eb="7">
      <t>エイセイ</t>
    </rPh>
    <rPh sb="7" eb="9">
      <t>クミアイ</t>
    </rPh>
    <rPh sb="10" eb="12">
      <t>イッパン</t>
    </rPh>
    <rPh sb="12" eb="14">
      <t>カイケイ</t>
    </rPh>
    <phoneticPr fontId="2"/>
  </si>
  <si>
    <t>南佐久環境衛生組合（公共下水道事業特別会計）</t>
    <rPh sb="0" eb="3">
      <t>ミナミサク</t>
    </rPh>
    <rPh sb="3" eb="5">
      <t>カンキョウ</t>
    </rPh>
    <rPh sb="5" eb="7">
      <t>エイセイ</t>
    </rPh>
    <rPh sb="7" eb="9">
      <t>クミアイ</t>
    </rPh>
    <rPh sb="10" eb="12">
      <t>コウキョウ</t>
    </rPh>
    <rPh sb="12" eb="15">
      <t>ゲスイドウ</t>
    </rPh>
    <rPh sb="15" eb="17">
      <t>ジギョウ</t>
    </rPh>
    <rPh sb="17" eb="19">
      <t>トクベツ</t>
    </rPh>
    <rPh sb="19" eb="21">
      <t>カイケイ</t>
    </rPh>
    <phoneticPr fontId="2"/>
  </si>
  <si>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2"/>
  </si>
  <si>
    <t>長野県後期高齢者医療広域連合（後期高齢者医療特別会計）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</si>
  <si>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</si>
  <si>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2"/>
  </si>
  <si>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</si>
  <si>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東北信市町村交通災害共済事務組合（東北信市町村交通災害共済事務組合事業会計）</t>
    <rPh sb="0" eb="2">
      <t>トウホク</t>
    </rPh>
    <rPh sb="2" eb="3">
      <t>シン</t>
    </rPh>
    <rPh sb="3" eb="6">
      <t>シチョウソン</t>
    </rPh>
    <rPh sb="6" eb="8">
      <t>コウツウ</t>
    </rPh>
    <rPh sb="8" eb="10">
      <t>サイガイ</t>
    </rPh>
    <rPh sb="10" eb="12">
      <t>キョウサイ</t>
    </rPh>
    <rPh sb="12" eb="14">
      <t>ジム</t>
    </rPh>
    <rPh sb="14" eb="16">
      <t>クミアイ</t>
    </rPh>
    <rPh sb="17" eb="19">
      <t>トウホク</t>
    </rPh>
    <rPh sb="19" eb="20">
      <t>シン</t>
    </rPh>
    <rPh sb="20" eb="23">
      <t>シチョウソン</t>
    </rPh>
    <rPh sb="23" eb="25">
      <t>コウツウ</t>
    </rPh>
    <rPh sb="25" eb="27">
      <t>サイガイ</t>
    </rPh>
    <rPh sb="27" eb="29">
      <t>キョウサイ</t>
    </rPh>
    <rPh sb="29" eb="31">
      <t>ジム</t>
    </rPh>
    <rPh sb="31" eb="33">
      <t>クミアイ</t>
    </rPh>
    <rPh sb="33" eb="35">
      <t>ジギョウ</t>
    </rPh>
    <rPh sb="35" eb="37">
      <t>カイケイ</t>
    </rPh>
    <phoneticPr fontId="2"/>
  </si>
  <si>
    <t>長野県地方税滞納整理機構（一般会計）</t>
    <rPh sb="0" eb="3">
      <t>ナガノケン</t>
    </rPh>
    <rPh sb="3" eb="6">
      <t>チホウゼイ</t>
    </rPh>
    <rPh sb="6" eb="8">
      <t>タイノウ</t>
    </rPh>
    <rPh sb="8" eb="10">
      <t>セイリ</t>
    </rPh>
    <rPh sb="10" eb="12">
      <t>キコウ</t>
    </rPh>
    <rPh sb="13" eb="15">
      <t>イッパン</t>
    </rPh>
    <rPh sb="15" eb="17">
      <t>カイケイ</t>
    </rPh>
    <phoneticPr fontId="2"/>
  </si>
  <si>
    <t>法非適用企業</t>
    <rPh sb="0" eb="1">
      <t>ホウ</t>
    </rPh>
    <rPh sb="1" eb="2">
      <t>ヒ</t>
    </rPh>
    <rPh sb="2" eb="4">
      <t>テキヨウ</t>
    </rPh>
    <rPh sb="4" eb="6">
      <t>キギョウ</t>
    </rPh>
    <phoneticPr fontId="2"/>
  </si>
  <si>
    <t>南牧村振興公社</t>
    <rPh sb="0" eb="3">
      <t>ミナミマキムラ</t>
    </rPh>
    <rPh sb="3" eb="5">
      <t>シンコウ</t>
    </rPh>
    <rPh sb="5" eb="7">
      <t>コウシャ</t>
    </rPh>
    <phoneticPr fontId="2"/>
  </si>
  <si>
    <t>地域振興基金</t>
    <rPh sb="0" eb="2">
      <t>チイキ</t>
    </rPh>
    <rPh sb="2" eb="4">
      <t>シンコウ</t>
    </rPh>
    <rPh sb="4" eb="6">
      <t>キキン</t>
    </rPh>
    <phoneticPr fontId="11"/>
  </si>
  <si>
    <t>広域的行政施設整備基金</t>
    <rPh sb="0" eb="3">
      <t>コウイキテキ</t>
    </rPh>
    <rPh sb="3" eb="5">
      <t>ギョウセイ</t>
    </rPh>
    <rPh sb="5" eb="7">
      <t>シセツ</t>
    </rPh>
    <rPh sb="7" eb="9">
      <t>セイビ</t>
    </rPh>
    <rPh sb="9" eb="11">
      <t>キキン</t>
    </rPh>
    <phoneticPr fontId="11"/>
  </si>
  <si>
    <t>社会教育施設基金</t>
    <rPh sb="0" eb="2">
      <t>シャカイ</t>
    </rPh>
    <rPh sb="2" eb="4">
      <t>キョウイク</t>
    </rPh>
    <rPh sb="4" eb="6">
      <t>シセツ</t>
    </rPh>
    <rPh sb="6" eb="8">
      <t>キキン</t>
    </rPh>
    <phoneticPr fontId="11"/>
  </si>
  <si>
    <t>地域防災情報等提供施設整備基金</t>
    <rPh sb="0" eb="2">
      <t>チイキ</t>
    </rPh>
    <rPh sb="2" eb="4">
      <t>ボウサイ</t>
    </rPh>
    <rPh sb="4" eb="6">
      <t>ジョウホウ</t>
    </rPh>
    <rPh sb="6" eb="7">
      <t>トウ</t>
    </rPh>
    <rPh sb="7" eb="9">
      <t>テイキョウ</t>
    </rPh>
    <rPh sb="9" eb="11">
      <t>シセツ</t>
    </rPh>
    <rPh sb="11" eb="13">
      <t>セイビ</t>
    </rPh>
    <rPh sb="13" eb="15">
      <t>キキン</t>
    </rPh>
    <phoneticPr fontId="11"/>
  </si>
  <si>
    <t>基本財産基金</t>
    <rPh sb="0" eb="2">
      <t>キホン</t>
    </rPh>
    <rPh sb="2" eb="4">
      <t>ザイサン</t>
    </rPh>
    <rPh sb="4" eb="6">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</si>
</sst>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22" fillId="0" borderId="31" xfId="8" applyFont="1" applyFill="1" applyBorder="1">
      <alignment vertical="center"/>
    </xf>
    <xf numFmtId="0" fontId="22" fillId="0" borderId="42" xfId="8" applyFont="1" applyFill="1" applyBorder="1">
      <alignmen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c:ext xmlns:c16="http://schemas.microsoft.com/office/drawing/2014/chart" uri="{C3380CC4-5D6E-409C-BE32-E72D297353CC}">
              <c16:uniqueId val="{00000000-3568-405D-B784-7042C5A51CF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383127</c:v>
                </c:pt>
                <c:pt idx="1">
                  <c:v>290490</c:v>
                </c:pt>
                <c:pt idx="2">
                  <c:v>373608</c:v>
                </c:pt>
                <c:pt idx="3">
                  <c:v>386952</c:v>
                </c:pt>
                <c:pt idx="4">
                  <c:v>383627</c:v>
                </c:pt>
              </c:numCache>
            </c:numRef>
          </c:val>
          <c:smooth val="0"/>
          <c:extLst>
            <c:ext xmlns:c16="http://schemas.microsoft.com/office/drawing/2014/chart" uri="{C3380CC4-5D6E-409C-BE32-E72D297353CC}">
              <c16:uniqueId val="{00000001-3568-405D-B784-7042C5A51CF0}"/>
            </c:ext>
          </c:extLst>
        </c:ser>
        <c:dLbls>
          <c:showLegendKey val="0"/>
          <c:showVal val="0"/>
          <c:showCatName val="0"/>
          <c:showSerName val="0"/>
          <c:showPercent val="0"/>
          <c:showBubbleSize val="0"/>
        </c:dLbls>
        <c:marker val="1"/>
        <c:smooth val="0"/>
        <c:axId val="75679680"/>
        <c:axId val="75679288"/>
      </c:lineChart>
      <c:catAx>
        <c:axId val="756796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5679288"/>
        <c:crosses val="autoZero"/>
        <c:auto val="1"/>
        <c:lblAlgn val="ctr"/>
        <c:lblOffset val="100"/>
        <c:tickLblSkip val="1"/>
        <c:tickMarkSkip val="1"/>
        <c:noMultiLvlLbl val="0"/>
      </c:catAx>
      <c:valAx>
        <c:axId val="75679288"/>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5679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15.09</c:v>
                </c:pt>
                <c:pt idx="1">
                  <c:v>13.06</c:v>
                </c:pt>
                <c:pt idx="2">
                  <c:v>12.03</c:v>
                </c:pt>
                <c:pt idx="3">
                  <c:v>21.25</c:v>
                </c:pt>
                <c:pt idx="4">
                  <c:v>24.31</c:v>
                </c:pt>
              </c:numCache>
            </c:numRef>
          </c:val>
          <c:extLst>
            <c:ext xmlns:c16="http://schemas.microsoft.com/office/drawing/2014/chart" uri="{C3380CC4-5D6E-409C-BE32-E72D297353CC}">
              <c16:uniqueId val="{00000000-6C42-44E0-9955-CC8F8FA950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15.58</c:v>
                </c:pt>
                <c:pt idx="1">
                  <c:v>26.87</c:v>
                </c:pt>
                <c:pt idx="2">
                  <c:v>25.75</c:v>
                </c:pt>
                <c:pt idx="3">
                  <c:v>26.84</c:v>
                </c:pt>
                <c:pt idx="4">
                  <c:v>27.41</c:v>
                </c:pt>
              </c:numCache>
            </c:numRef>
          </c:val>
          <c:extLst>
            <c:ext xmlns:c16="http://schemas.microsoft.com/office/drawing/2014/chart" uri="{C3380CC4-5D6E-409C-BE32-E72D297353CC}">
              <c16:uniqueId val="{00000001-6C42-44E0-9955-CC8F8FA95059}"/>
            </c:ext>
          </c:extLst>
        </c:ser>
        <c:dLbls>
          <c:showLegendKey val="0"/>
          <c:showVal val="0"/>
          <c:showCatName val="0"/>
          <c:showSerName val="0"/>
          <c:showPercent val="0"/>
          <c:showBubbleSize val="0"/>
        </c:dLbls>
        <c:gapWidth val="250"/>
        <c:overlap val="100"/>
        <c:axId val="212232328"/>
        <c:axId val="212231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8.6</c:v>
                </c:pt>
                <c:pt idx="1">
                  <c:v>13.35</c:v>
                </c:pt>
                <c:pt idx="2">
                  <c:v>5.16</c:v>
                </c:pt>
                <c:pt idx="3">
                  <c:v>14.23</c:v>
                </c:pt>
                <c:pt idx="4">
                  <c:v>8.26</c:v>
                </c:pt>
              </c:numCache>
            </c:numRef>
          </c:val>
          <c:smooth val="0"/>
          <c:extLst>
            <c:ext xmlns:c16="http://schemas.microsoft.com/office/drawing/2014/chart" uri="{C3380CC4-5D6E-409C-BE32-E72D297353CC}">
              <c16:uniqueId val="{00000002-6C42-44E0-9955-CC8F8FA95059}"/>
            </c:ext>
          </c:extLst>
        </c:ser>
        <c:dLbls>
          <c:showLegendKey val="0"/>
          <c:showVal val="0"/>
          <c:showCatName val="0"/>
          <c:showSerName val="0"/>
          <c:showPercent val="0"/>
          <c:showBubbleSize val="0"/>
        </c:dLbls>
        <c:marker val="1"/>
        <c:smooth val="0"/>
        <c:axId val="212232328"/>
        <c:axId val="212231152"/>
      </c:lineChart>
      <c:catAx>
        <c:axId val="212232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2231152"/>
        <c:crosses val="autoZero"/>
        <c:auto val="1"/>
        <c:lblAlgn val="ctr"/>
        <c:lblOffset val="100"/>
        <c:tickLblSkip val="1"/>
        <c:tickMarkSkip val="1"/>
        <c:noMultiLvlLbl val="0"/>
      </c:catAx>
      <c:valAx>
        <c:axId val="212231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232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49A-4AA1-9C2E-D72334A3AF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49A-4AA1-9C2E-D72334A3AF3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49A-4AA1-9C2E-D72334A3AF3F}"/>
            </c:ext>
          </c:extLst>
        </c:ser>
        <c:ser>
          <c:idx val="3"/>
          <c:order val="3"/>
          <c:tx>
            <c:strRef>
              <c:f>データシート!$A$30</c:f>
              <c:strCache>
                <c:ptCount val="1"/>
                <c:pt idx="0">
                  <c:v>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0.36</c:v>
                </c:pt>
                <c:pt idx="2">
                  <c:v>#N/A</c:v>
                </c:pt>
                <c:pt idx="3">
                  <c:v>0.35</c:v>
                </c:pt>
                <c:pt idx="4">
                  <c:v>#N/A</c:v>
                </c:pt>
                <c:pt idx="5">
                  <c:v>0.3</c:v>
                </c:pt>
                <c:pt idx="6">
                  <c:v>#N/A</c:v>
                </c:pt>
                <c:pt idx="7">
                  <c:v>0.05</c:v>
                </c:pt>
                <c:pt idx="8">
                  <c:v>#N/A</c:v>
                </c:pt>
                <c:pt idx="9">
                  <c:v>0.05</c:v>
                </c:pt>
              </c:numCache>
            </c:numRef>
          </c:val>
          <c:extLst>
            <c:ext xmlns:c16="http://schemas.microsoft.com/office/drawing/2014/chart" uri="{C3380CC4-5D6E-409C-BE32-E72D297353CC}">
              <c16:uniqueId val="{00000003-D49A-4AA1-9C2E-D72334A3AF3F}"/>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0.08</c:v>
                </c:pt>
                <c:pt idx="2">
                  <c:v>#N/A</c:v>
                </c:pt>
                <c:pt idx="3">
                  <c:v>0.11</c:v>
                </c:pt>
                <c:pt idx="4">
                  <c:v>#N/A</c:v>
                </c:pt>
                <c:pt idx="5">
                  <c:v>0.13</c:v>
                </c:pt>
                <c:pt idx="6">
                  <c:v>#N/A</c:v>
                </c:pt>
                <c:pt idx="7">
                  <c:v>0.11</c:v>
                </c:pt>
                <c:pt idx="8">
                  <c:v>#N/A</c:v>
                </c:pt>
                <c:pt idx="9">
                  <c:v>0.09</c:v>
                </c:pt>
              </c:numCache>
            </c:numRef>
          </c:val>
          <c:extLst>
            <c:ext xmlns:c16="http://schemas.microsoft.com/office/drawing/2014/chart" uri="{C3380CC4-5D6E-409C-BE32-E72D297353CC}">
              <c16:uniqueId val="{00000004-D49A-4AA1-9C2E-D72334A3AF3F}"/>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0.24</c:v>
                </c:pt>
                <c:pt idx="2">
                  <c:v>#N/A</c:v>
                </c:pt>
                <c:pt idx="3">
                  <c:v>0.12</c:v>
                </c:pt>
                <c:pt idx="4">
                  <c:v>#N/A</c:v>
                </c:pt>
                <c:pt idx="5">
                  <c:v>0.18</c:v>
                </c:pt>
                <c:pt idx="6">
                  <c:v>#N/A</c:v>
                </c:pt>
                <c:pt idx="7">
                  <c:v>0.36</c:v>
                </c:pt>
                <c:pt idx="8">
                  <c:v>#N/A</c:v>
                </c:pt>
                <c:pt idx="9">
                  <c:v>0.33</c:v>
                </c:pt>
              </c:numCache>
            </c:numRef>
          </c:val>
          <c:extLst>
            <c:ext xmlns:c16="http://schemas.microsoft.com/office/drawing/2014/chart" uri="{C3380CC4-5D6E-409C-BE32-E72D297353CC}">
              <c16:uniqueId val="{00000005-D49A-4AA1-9C2E-D72334A3AF3F}"/>
            </c:ext>
          </c:extLst>
        </c:ser>
        <c:ser>
          <c:idx val="6"/>
          <c:order val="6"/>
          <c:tx>
            <c:strRef>
              <c:f>データシート!$A$33</c:f>
              <c:strCache>
                <c:ptCount val="1"/>
                <c:pt idx="0">
                  <c:v>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0.41</c:v>
                </c:pt>
                <c:pt idx="2">
                  <c:v>#N/A</c:v>
                </c:pt>
                <c:pt idx="3">
                  <c:v>0.54</c:v>
                </c:pt>
                <c:pt idx="4">
                  <c:v>#N/A</c:v>
                </c:pt>
                <c:pt idx="5">
                  <c:v>0.38</c:v>
                </c:pt>
                <c:pt idx="6">
                  <c:v>#N/A</c:v>
                </c:pt>
                <c:pt idx="7">
                  <c:v>0.62</c:v>
                </c:pt>
                <c:pt idx="8">
                  <c:v>#N/A</c:v>
                </c:pt>
                <c:pt idx="9">
                  <c:v>0.7</c:v>
                </c:pt>
              </c:numCache>
            </c:numRef>
          </c:val>
          <c:extLst>
            <c:ext xmlns:c16="http://schemas.microsoft.com/office/drawing/2014/chart" uri="{C3380CC4-5D6E-409C-BE32-E72D297353CC}">
              <c16:uniqueId val="{00000006-D49A-4AA1-9C2E-D72334A3AF3F}"/>
            </c:ext>
          </c:extLst>
        </c:ser>
        <c:ser>
          <c:idx val="7"/>
          <c:order val="7"/>
          <c:tx>
            <c:strRef>
              <c:f>データシート!$A$34</c:f>
              <c:strCache>
                <c:ptCount val="1"/>
                <c:pt idx="0">
                  <c:v>村営水道事業特別会計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0.18</c:v>
                </c:pt>
                <c:pt idx="2">
                  <c:v>#N/A</c:v>
                </c:pt>
                <c:pt idx="3">
                  <c:v>0.17</c:v>
                </c:pt>
                <c:pt idx="4">
                  <c:v>#N/A</c:v>
                </c:pt>
                <c:pt idx="5">
                  <c:v>0.21</c:v>
                </c:pt>
                <c:pt idx="6">
                  <c:v>#N/A</c:v>
                </c:pt>
                <c:pt idx="7">
                  <c:v>0.53</c:v>
                </c:pt>
                <c:pt idx="8">
                  <c:v>#N/A</c:v>
                </c:pt>
                <c:pt idx="9">
                  <c:v>0.8</c:v>
                </c:pt>
              </c:numCache>
            </c:numRef>
          </c:val>
          <c:extLst>
            <c:ext xmlns:c16="http://schemas.microsoft.com/office/drawing/2014/chart" uri="{C3380CC4-5D6E-409C-BE32-E72D297353CC}">
              <c16:uniqueId val="{00000007-D49A-4AA1-9C2E-D72334A3AF3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0.84</c:v>
                </c:pt>
                <c:pt idx="2">
                  <c:v>#N/A</c:v>
                </c:pt>
                <c:pt idx="3">
                  <c:v>1.64</c:v>
                </c:pt>
                <c:pt idx="4">
                  <c:v>#N/A</c:v>
                </c:pt>
                <c:pt idx="5">
                  <c:v>0.41</c:v>
                </c:pt>
                <c:pt idx="6">
                  <c:v>#N/A</c:v>
                </c:pt>
                <c:pt idx="7">
                  <c:v>2.46</c:v>
                </c:pt>
                <c:pt idx="8">
                  <c:v>#N/A</c:v>
                </c:pt>
                <c:pt idx="9">
                  <c:v>1.42</c:v>
                </c:pt>
              </c:numCache>
            </c:numRef>
          </c:val>
          <c:extLst>
            <c:ext xmlns:c16="http://schemas.microsoft.com/office/drawing/2014/chart" uri="{C3380CC4-5D6E-409C-BE32-E72D297353CC}">
              <c16:uniqueId val="{00000008-D49A-4AA1-9C2E-D72334A3AF3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14.67</c:v>
                </c:pt>
                <c:pt idx="2">
                  <c:v>#N/A</c:v>
                </c:pt>
                <c:pt idx="3">
                  <c:v>12.51</c:v>
                </c:pt>
                <c:pt idx="4">
                  <c:v>#N/A</c:v>
                </c:pt>
                <c:pt idx="5">
                  <c:v>11.63</c:v>
                </c:pt>
                <c:pt idx="6">
                  <c:v>#N/A</c:v>
                </c:pt>
                <c:pt idx="7">
                  <c:v>20.61</c:v>
                </c:pt>
                <c:pt idx="8">
                  <c:v>#N/A</c:v>
                </c:pt>
                <c:pt idx="9">
                  <c:v>23.59</c:v>
                </c:pt>
              </c:numCache>
            </c:numRef>
          </c:val>
          <c:extLst>
            <c:ext xmlns:c16="http://schemas.microsoft.com/office/drawing/2014/chart" uri="{C3380CC4-5D6E-409C-BE32-E72D297353CC}">
              <c16:uniqueId val="{00000009-D49A-4AA1-9C2E-D72334A3AF3F}"/>
            </c:ext>
          </c:extLst>
        </c:ser>
        <c:dLbls>
          <c:showLegendKey val="0"/>
          <c:showVal val="0"/>
          <c:showCatName val="0"/>
          <c:showSerName val="0"/>
          <c:showPercent val="0"/>
          <c:showBubbleSize val="0"/>
        </c:dLbls>
        <c:gapWidth val="150"/>
        <c:overlap val="100"/>
        <c:axId val="212231936"/>
        <c:axId val="212229976"/>
      </c:barChart>
      <c:catAx>
        <c:axId val="21223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2229976"/>
        <c:crosses val="autoZero"/>
        <c:auto val="1"/>
        <c:lblAlgn val="ctr"/>
        <c:lblOffset val="100"/>
        <c:tickLblSkip val="1"/>
        <c:tickMarkSkip val="1"/>
        <c:noMultiLvlLbl val="0"/>
      </c:catAx>
      <c:valAx>
        <c:axId val="212229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231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589</c:v>
                </c:pt>
                <c:pt idx="5">
                  <c:v>568</c:v>
                </c:pt>
                <c:pt idx="8">
                  <c:v>559</c:v>
                </c:pt>
                <c:pt idx="11">
                  <c:v>535</c:v>
                </c:pt>
                <c:pt idx="14">
                  <c:v>538</c:v>
                </c:pt>
              </c:numCache>
            </c:numRef>
          </c:val>
          <c:extLst>
            <c:ext xmlns:c16="http://schemas.microsoft.com/office/drawing/2014/chart" uri="{C3380CC4-5D6E-409C-BE32-E72D297353CC}">
              <c16:uniqueId val="{00000000-F1D3-4BBF-B3DF-3D8FA63144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1D3-4BBF-B3DF-3D8FA63144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1D3-4BBF-B3DF-3D8FA63144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3-F1D3-4BBF-B3DF-3D8FA63144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84</c:v>
                </c:pt>
                <c:pt idx="3">
                  <c:v>87</c:v>
                </c:pt>
                <c:pt idx="6">
                  <c:v>85</c:v>
                </c:pt>
                <c:pt idx="9">
                  <c:v>86</c:v>
                </c:pt>
                <c:pt idx="12">
                  <c:v>84</c:v>
                </c:pt>
              </c:numCache>
            </c:numRef>
          </c:val>
          <c:extLst>
            <c:ext xmlns:c16="http://schemas.microsoft.com/office/drawing/2014/chart" uri="{C3380CC4-5D6E-409C-BE32-E72D297353CC}">
              <c16:uniqueId val="{00000004-F1D3-4BBF-B3DF-3D8FA63144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1D3-4BBF-B3DF-3D8FA63144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1D3-4BBF-B3DF-3D8FA63144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540</c:v>
                </c:pt>
                <c:pt idx="3">
                  <c:v>507</c:v>
                </c:pt>
                <c:pt idx="6">
                  <c:v>473</c:v>
                </c:pt>
                <c:pt idx="9">
                  <c:v>444</c:v>
                </c:pt>
                <c:pt idx="12">
                  <c:v>445</c:v>
                </c:pt>
              </c:numCache>
            </c:numRef>
          </c:val>
          <c:extLst>
            <c:ext xmlns:c16="http://schemas.microsoft.com/office/drawing/2014/chart" uri="{C3380CC4-5D6E-409C-BE32-E72D297353CC}">
              <c16:uniqueId val="{00000007-F1D3-4BBF-B3DF-3D8FA6314423}"/>
            </c:ext>
          </c:extLst>
        </c:ser>
        <c:dLbls>
          <c:showLegendKey val="0"/>
          <c:showVal val="0"/>
          <c:showCatName val="0"/>
          <c:showSerName val="0"/>
          <c:showPercent val="0"/>
          <c:showBubbleSize val="0"/>
        </c:dLbls>
        <c:gapWidth val="100"/>
        <c:overlap val="100"/>
        <c:axId val="226959096"/>
        <c:axId val="226366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35</c:v>
                </c:pt>
                <c:pt idx="2">
                  <c:v>#N/A</c:v>
                </c:pt>
                <c:pt idx="3">
                  <c:v>#N/A</c:v>
                </c:pt>
                <c:pt idx="4">
                  <c:v>26</c:v>
                </c:pt>
                <c:pt idx="5">
                  <c:v>#N/A</c:v>
                </c:pt>
                <c:pt idx="6">
                  <c:v>#N/A</c:v>
                </c:pt>
                <c:pt idx="7">
                  <c:v>-1</c:v>
                </c:pt>
                <c:pt idx="8">
                  <c:v>#N/A</c:v>
                </c:pt>
                <c:pt idx="9">
                  <c:v>#N/A</c:v>
                </c:pt>
                <c:pt idx="10">
                  <c:v>-4</c:v>
                </c:pt>
                <c:pt idx="11">
                  <c:v>#N/A</c:v>
                </c:pt>
                <c:pt idx="12">
                  <c:v>#N/A</c:v>
                </c:pt>
                <c:pt idx="13">
                  <c:v>-9</c:v>
                </c:pt>
                <c:pt idx="14">
                  <c:v>#N/A</c:v>
                </c:pt>
              </c:numCache>
            </c:numRef>
          </c:val>
          <c:smooth val="0"/>
          <c:extLst>
            <c:ext xmlns:c16="http://schemas.microsoft.com/office/drawing/2014/chart" uri="{C3380CC4-5D6E-409C-BE32-E72D297353CC}">
              <c16:uniqueId val="{00000008-F1D3-4BBF-B3DF-3D8FA6314423}"/>
            </c:ext>
          </c:extLst>
        </c:ser>
        <c:dLbls>
          <c:showLegendKey val="0"/>
          <c:showVal val="0"/>
          <c:showCatName val="0"/>
          <c:showSerName val="0"/>
          <c:showPercent val="0"/>
          <c:showBubbleSize val="0"/>
        </c:dLbls>
        <c:marker val="1"/>
        <c:smooth val="0"/>
        <c:axId val="226959096"/>
        <c:axId val="226366432"/>
      </c:lineChart>
      <c:catAx>
        <c:axId val="226959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366432"/>
        <c:crosses val="autoZero"/>
        <c:auto val="1"/>
        <c:lblAlgn val="ctr"/>
        <c:lblOffset val="100"/>
        <c:tickLblSkip val="1"/>
        <c:tickMarkSkip val="1"/>
        <c:noMultiLvlLbl val="0"/>
      </c:catAx>
      <c:valAx>
        <c:axId val="226366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959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3953</c:v>
                </c:pt>
                <c:pt idx="5">
                  <c:v>3934</c:v>
                </c:pt>
                <c:pt idx="8">
                  <c:v>4035</c:v>
                </c:pt>
                <c:pt idx="11">
                  <c:v>4167</c:v>
                </c:pt>
                <c:pt idx="14">
                  <c:v>4190</c:v>
                </c:pt>
              </c:numCache>
            </c:numRef>
          </c:val>
          <c:extLst>
            <c:ext xmlns:c16="http://schemas.microsoft.com/office/drawing/2014/chart" uri="{C3380CC4-5D6E-409C-BE32-E72D297353CC}">
              <c16:uniqueId val="{00000000-28D0-4CA4-A95B-8723F65B14C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8D0-4CA4-A95B-8723F65B14C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6215</c:v>
                </c:pt>
                <c:pt idx="5">
                  <c:v>6657</c:v>
                </c:pt>
                <c:pt idx="8">
                  <c:v>7114</c:v>
                </c:pt>
                <c:pt idx="11">
                  <c:v>7221</c:v>
                </c:pt>
                <c:pt idx="14">
                  <c:v>7220</c:v>
                </c:pt>
              </c:numCache>
            </c:numRef>
          </c:val>
          <c:extLst>
            <c:ext xmlns:c16="http://schemas.microsoft.com/office/drawing/2014/chart" uri="{C3380CC4-5D6E-409C-BE32-E72D297353CC}">
              <c16:uniqueId val="{00000002-28D0-4CA4-A95B-8723F65B14C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8D0-4CA4-A95B-8723F65B14C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8D0-4CA4-A95B-8723F65B14C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8D0-4CA4-A95B-8723F65B14C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456</c:v>
                </c:pt>
                <c:pt idx="3">
                  <c:v>431</c:v>
                </c:pt>
                <c:pt idx="6">
                  <c:v>414</c:v>
                </c:pt>
                <c:pt idx="9">
                  <c:v>414</c:v>
                </c:pt>
                <c:pt idx="12">
                  <c:v>407</c:v>
                </c:pt>
              </c:numCache>
            </c:numRef>
          </c:val>
          <c:extLst>
            <c:ext xmlns:c16="http://schemas.microsoft.com/office/drawing/2014/chart" uri="{C3380CC4-5D6E-409C-BE32-E72D297353CC}">
              <c16:uniqueId val="{00000006-28D0-4CA4-A95B-8723F65B14C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c:v>
                </c:pt>
                <c:pt idx="3">
                  <c:v>18</c:v>
                </c:pt>
                <c:pt idx="6">
                  <c:v>20</c:v>
                </c:pt>
                <c:pt idx="9">
                  <c:v>20</c:v>
                </c:pt>
                <c:pt idx="12">
                  <c:v>19</c:v>
                </c:pt>
              </c:numCache>
            </c:numRef>
          </c:val>
          <c:extLst>
            <c:ext xmlns:c16="http://schemas.microsoft.com/office/drawing/2014/chart" uri="{C3380CC4-5D6E-409C-BE32-E72D297353CC}">
              <c16:uniqueId val="{00000007-28D0-4CA4-A95B-8723F65B14C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649</c:v>
                </c:pt>
                <c:pt idx="3">
                  <c:v>634</c:v>
                </c:pt>
                <c:pt idx="6">
                  <c:v>601</c:v>
                </c:pt>
                <c:pt idx="9">
                  <c:v>545</c:v>
                </c:pt>
                <c:pt idx="12">
                  <c:v>477</c:v>
                </c:pt>
              </c:numCache>
            </c:numRef>
          </c:val>
          <c:extLst>
            <c:ext xmlns:c16="http://schemas.microsoft.com/office/drawing/2014/chart" uri="{C3380CC4-5D6E-409C-BE32-E72D297353CC}">
              <c16:uniqueId val="{00000008-28D0-4CA4-A95B-8723F65B14C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8D0-4CA4-A95B-8723F65B14C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3320</c:v>
                </c:pt>
                <c:pt idx="3">
                  <c:v>3307</c:v>
                </c:pt>
                <c:pt idx="6">
                  <c:v>3496</c:v>
                </c:pt>
                <c:pt idx="9">
                  <c:v>3639</c:v>
                </c:pt>
                <c:pt idx="12">
                  <c:v>3842</c:v>
                </c:pt>
              </c:numCache>
            </c:numRef>
          </c:val>
          <c:extLst>
            <c:ext xmlns:c16="http://schemas.microsoft.com/office/drawing/2014/chart" uri="{C3380CC4-5D6E-409C-BE32-E72D297353CC}">
              <c16:uniqueId val="{0000000A-28D0-4CA4-A95B-8723F65B14C3}"/>
            </c:ext>
          </c:extLst>
        </c:ser>
        <c:dLbls>
          <c:showLegendKey val="0"/>
          <c:showVal val="0"/>
          <c:showCatName val="0"/>
          <c:showSerName val="0"/>
          <c:showPercent val="0"/>
          <c:showBubbleSize val="0"/>
        </c:dLbls>
        <c:gapWidth val="100"/>
        <c:overlap val="100"/>
        <c:axId val="347008576"/>
        <c:axId val="347008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8D0-4CA4-A95B-8723F65B14C3}"/>
            </c:ext>
          </c:extLst>
        </c:ser>
        <c:dLbls>
          <c:showLegendKey val="0"/>
          <c:showVal val="0"/>
          <c:showCatName val="0"/>
          <c:showSerName val="0"/>
          <c:showPercent val="0"/>
          <c:showBubbleSize val="0"/>
        </c:dLbls>
        <c:marker val="1"/>
        <c:smooth val="0"/>
        <c:axId val="347008576"/>
        <c:axId val="347008968"/>
      </c:lineChart>
      <c:catAx>
        <c:axId val="34700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7008968"/>
        <c:crosses val="autoZero"/>
        <c:auto val="1"/>
        <c:lblAlgn val="ctr"/>
        <c:lblOffset val="100"/>
        <c:tickLblSkip val="1"/>
        <c:tickMarkSkip val="1"/>
        <c:noMultiLvlLbl val="0"/>
      </c:catAx>
      <c:valAx>
        <c:axId val="347008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7008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653</c:v>
                </c:pt>
                <c:pt idx="1">
                  <c:v>655</c:v>
                </c:pt>
                <c:pt idx="2">
                  <c:v>655</c:v>
                </c:pt>
              </c:numCache>
            </c:numRef>
          </c:val>
          <c:extLst>
            <c:ext xmlns:c16="http://schemas.microsoft.com/office/drawing/2014/chart" uri="{C3380CC4-5D6E-409C-BE32-E72D297353CC}">
              <c16:uniqueId val="{00000000-6848-4026-924D-2299DA57481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406</c:v>
                </c:pt>
                <c:pt idx="1">
                  <c:v>406</c:v>
                </c:pt>
                <c:pt idx="2">
                  <c:v>406</c:v>
                </c:pt>
              </c:numCache>
            </c:numRef>
          </c:val>
          <c:extLst>
            <c:ext xmlns:c16="http://schemas.microsoft.com/office/drawing/2014/chart" uri="{C3380CC4-5D6E-409C-BE32-E72D297353CC}">
              <c16:uniqueId val="{00000001-6848-4026-924D-2299DA57481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5775</c:v>
                </c:pt>
                <c:pt idx="1">
                  <c:v>5882</c:v>
                </c:pt>
                <c:pt idx="2">
                  <c:v>5887</c:v>
                </c:pt>
              </c:numCache>
            </c:numRef>
          </c:val>
          <c:extLst>
            <c:ext xmlns:c16="http://schemas.microsoft.com/office/drawing/2014/chart" uri="{C3380CC4-5D6E-409C-BE32-E72D297353CC}">
              <c16:uniqueId val="{00000002-6848-4026-924D-2299DA57481B}"/>
            </c:ext>
          </c:extLst>
        </c:ser>
        <c:dLbls>
          <c:showLegendKey val="0"/>
          <c:showVal val="0"/>
          <c:showCatName val="0"/>
          <c:showSerName val="0"/>
          <c:showPercent val="0"/>
          <c:showBubbleSize val="0"/>
        </c:dLbls>
        <c:gapWidth val="120"/>
        <c:overlap val="100"/>
        <c:axId val="357449728"/>
        <c:axId val="357450120"/>
      </c:barChart>
      <c:catAx>
        <c:axId val="35744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57450120"/>
        <c:crosses val="autoZero"/>
        <c:auto val="1"/>
        <c:lblAlgn val="ctr"/>
        <c:lblOffset val="100"/>
        <c:tickLblSkip val="1"/>
        <c:tickMarkSkip val="1"/>
        <c:noMultiLvlLbl val="0"/>
      </c:catAx>
      <c:valAx>
        <c:axId val="3574501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57449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長野県南牧村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3,172
3,007
133.09
4,287,646
3,641,077
580,914
2,389,716
3,842,304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類似団体内においては、比較的良好な数値を維持している。しかしながら、これ以上数値の低下を招かぬよう、住民サービスを維持しつつ事務事業の効率化を図り、併せて財政規模の適正化に努める。</a:t>
          </a:r>
          <a:endParaRPr lang="ja-JP" altLang="ja-JP" sz="13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20320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54803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20320</xdr:rowOff>
    </xdr:from>
    <xdr:to>
      <xdr:col>19</xdr:col>
      <xdr:colOff>133350</xdr:colOff>
      <xdr:row>44</xdr:row>
      <xdr:rowOff>28363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5641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28363</xdr:rowOff>
    </xdr:from>
    <xdr:to>
      <xdr:col>15</xdr:col>
      <xdr:colOff>82550</xdr:colOff>
      <xdr:row>44</xdr:row>
      <xdr:rowOff>28363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721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144373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28363</xdr:rowOff>
    </xdr:from>
    <xdr:to>
      <xdr:col>11</xdr:col>
      <xdr:colOff>31750</xdr:colOff>
      <xdr:row>44</xdr:row>
      <xdr:rowOff>28363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721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141410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140970</xdr:rowOff>
    </xdr:from>
    <xdr:to>
      <xdr:col>19</xdr:col>
      <xdr:colOff>184150</xdr:colOff>
      <xdr:row>44</xdr:row>
      <xdr:rowOff>71120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81297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282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149013</xdr:rowOff>
    </xdr:from>
    <xdr:to>
      <xdr:col>15</xdr:col>
      <xdr:colOff>133350</xdr:colOff>
      <xdr:row>44</xdr:row>
      <xdr:rowOff>79163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89340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2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149013</xdr:rowOff>
    </xdr:from>
    <xdr:to>
      <xdr:col>11</xdr:col>
      <xdr:colOff>82550</xdr:colOff>
      <xdr:row>44</xdr:row>
      <xdr:rowOff>79163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89340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2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149013</xdr:rowOff>
    </xdr:from>
    <xdr:to>
      <xdr:col>7</xdr:col>
      <xdr:colOff>31750</xdr:colOff>
      <xdr:row>44</xdr:row>
      <xdr:rowOff>79163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89340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2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南牧村第一次行財政改革プランの実行により、歳出の効率化と適正化を進めてきた結果として平成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年度以降、</a:t>
          </a:r>
          <a:r>
            <a:rPr kumimoji="1" lang="en-US" altLang="ja-JP" sz="1300">
              <a:solidFill>
                <a:schemeClr val="dk1"/>
              </a:solidFill>
              <a:effectLst/>
              <a:latin typeface="+mn-lt"/>
              <a:ea typeface="+mn-ea"/>
              <a:cs typeface="+mn-cs"/>
            </a:rPr>
            <a:t>60</a:t>
          </a:r>
          <a:r>
            <a:rPr kumimoji="1" lang="ja-JP" altLang="ja-JP" sz="1300">
              <a:solidFill>
                <a:schemeClr val="dk1"/>
              </a:solidFill>
              <a:effectLst/>
              <a:latin typeface="+mn-lt"/>
              <a:ea typeface="+mn-ea"/>
              <a:cs typeface="+mn-cs"/>
            </a:rPr>
            <a:t>％台の水準を維持してい</a:t>
          </a:r>
          <a:r>
            <a:rPr kumimoji="1" lang="ja-JP" altLang="en-US" sz="1300">
              <a:solidFill>
                <a:schemeClr val="dk1"/>
              </a:solidFill>
              <a:effectLst/>
              <a:latin typeface="+mn-lt"/>
              <a:ea typeface="+mn-ea"/>
              <a:cs typeface="+mn-cs"/>
            </a:rPr>
            <a:t>たが、平成</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年度において</a:t>
          </a:r>
          <a:r>
            <a:rPr kumimoji="1" lang="en-US" altLang="ja-JP" sz="1300">
              <a:solidFill>
                <a:schemeClr val="dk1"/>
              </a:solidFill>
              <a:effectLst/>
              <a:latin typeface="+mn-lt"/>
              <a:ea typeface="+mn-ea"/>
              <a:cs typeface="+mn-cs"/>
            </a:rPr>
            <a:t>70</a:t>
          </a:r>
          <a:r>
            <a:rPr kumimoji="1" lang="ja-JP" altLang="en-US" sz="1300">
              <a:solidFill>
                <a:schemeClr val="dk1"/>
              </a:solidFill>
              <a:effectLst/>
              <a:latin typeface="+mn-lt"/>
              <a:ea typeface="+mn-ea"/>
              <a:cs typeface="+mn-cs"/>
            </a:rPr>
            <a:t>％台に低下した</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これは、財務書類作成や資産台帳作成に伴う業務委託料の増加等の経常経費の増加や、村税や地方交付税の歳入減少が大きな要因である。</a:t>
          </a:r>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は今まで以上に</a:t>
          </a:r>
          <a:r>
            <a:rPr kumimoji="1" lang="ja-JP" altLang="ja-JP" sz="1300">
              <a:solidFill>
                <a:schemeClr val="dk1"/>
              </a:solidFill>
              <a:effectLst/>
              <a:latin typeface="+mn-lt"/>
              <a:ea typeface="+mn-ea"/>
              <a:cs typeface="+mn-cs"/>
            </a:rPr>
            <a:t>経常経費の上昇を抑制</a:t>
          </a:r>
          <a:r>
            <a:rPr kumimoji="1" lang="ja-JP" altLang="en-US" sz="1300">
              <a:solidFill>
                <a:schemeClr val="dk1"/>
              </a:solidFill>
              <a:effectLst/>
              <a:latin typeface="+mn-lt"/>
              <a:ea typeface="+mn-ea"/>
              <a:cs typeface="+mn-cs"/>
            </a:rPr>
            <a:t>するようにし</a:t>
          </a:r>
          <a:r>
            <a:rPr kumimoji="1" lang="ja-JP" altLang="ja-JP" sz="1300">
              <a:solidFill>
                <a:schemeClr val="dk1"/>
              </a:solidFill>
              <a:effectLst/>
              <a:latin typeface="+mn-lt"/>
              <a:ea typeface="+mn-ea"/>
              <a:cs typeface="+mn-cs"/>
            </a:rPr>
            <a:t>、現行水準を維持するよう努める。</a:t>
          </a:r>
          <a:endParaRPr lang="ja-JP" altLang="ja-JP" sz="13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102144</xdr:rowOff>
    </xdr:from>
    <xdr:to>
      <xdr:col>23</xdr:col>
      <xdr:colOff>133350</xdr:colOff>
      <xdr:row>62</xdr:row>
      <xdr:rowOff>106499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560594"/>
          <a:ext cx="838200" cy="17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29590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02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97790</xdr:rowOff>
    </xdr:from>
    <xdr:to>
      <xdr:col>19</xdr:col>
      <xdr:colOff>133350</xdr:colOff>
      <xdr:row>61</xdr:row>
      <xdr:rowOff>102144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384790"/>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71500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97790</xdr:rowOff>
    </xdr:from>
    <xdr:to>
      <xdr:col>15</xdr:col>
      <xdr:colOff>82550</xdr:colOff>
      <xdr:row>61</xdr:row>
      <xdr:rowOff>74567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384790"/>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9451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74567</xdr:rowOff>
    </xdr:from>
    <xdr:to>
      <xdr:col>11</xdr:col>
      <xdr:colOff>31750</xdr:colOff>
      <xdr:row>61</xdr:row>
      <xdr:rowOff>81462</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53301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95630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156771</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55699</xdr:rowOff>
    </xdr:from>
    <xdr:to>
      <xdr:col>23</xdr:col>
      <xdr:colOff>184150</xdr:colOff>
      <xdr:row>62</xdr:row>
      <xdr:rowOff>157299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72226</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51344</xdr:rowOff>
    </xdr:from>
    <xdr:to>
      <xdr:col>19</xdr:col>
      <xdr:colOff>184150</xdr:colOff>
      <xdr:row>61</xdr:row>
      <xdr:rowOff>152944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163121</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27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46990</xdr:rowOff>
    </xdr:from>
    <xdr:to>
      <xdr:col>15</xdr:col>
      <xdr:colOff>133350</xdr:colOff>
      <xdr:row>60</xdr:row>
      <xdr:rowOff>148590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158767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23767</xdr:rowOff>
    </xdr:from>
    <xdr:to>
      <xdr:col>11</xdr:col>
      <xdr:colOff>82550</xdr:colOff>
      <xdr:row>61</xdr:row>
      <xdr:rowOff>125367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135544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30662</xdr:rowOff>
    </xdr:from>
    <xdr:to>
      <xdr:col>7</xdr:col>
      <xdr:colOff>31750</xdr:colOff>
      <xdr:row>61</xdr:row>
      <xdr:rowOff>132262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142439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[356,144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類似団体内において比較的低い数値となっている。その内容を分析すると、人件費においては類似団体平均</a:t>
          </a:r>
          <a:r>
            <a:rPr kumimoji="1" lang="en-US" altLang="ja-JP" sz="1300">
              <a:solidFill>
                <a:schemeClr val="dk1"/>
              </a:solidFill>
              <a:effectLst/>
              <a:latin typeface="+mn-lt"/>
              <a:ea typeface="+mn-ea"/>
              <a:cs typeface="+mn-cs"/>
            </a:rPr>
            <a:t>189,734</a:t>
          </a:r>
          <a:r>
            <a:rPr kumimoji="1" lang="ja-JP" altLang="ja-JP" sz="1300">
              <a:solidFill>
                <a:schemeClr val="dk1"/>
              </a:solidFill>
              <a:effectLst/>
              <a:latin typeface="+mn-lt"/>
              <a:ea typeface="+mn-ea"/>
              <a:cs typeface="+mn-cs"/>
            </a:rPr>
            <a:t>円に対し</a:t>
          </a:r>
          <a:r>
            <a:rPr kumimoji="1" lang="en-US" altLang="ja-JP" sz="1300">
              <a:solidFill>
                <a:schemeClr val="dk1"/>
              </a:solidFill>
              <a:effectLst/>
              <a:latin typeface="+mn-lt"/>
              <a:ea typeface="+mn-ea"/>
              <a:cs typeface="+mn-cs"/>
            </a:rPr>
            <a:t>130,231</a:t>
          </a:r>
          <a:r>
            <a:rPr kumimoji="1" lang="ja-JP" altLang="ja-JP" sz="1300">
              <a:solidFill>
                <a:schemeClr val="dk1"/>
              </a:solidFill>
              <a:effectLst/>
              <a:latin typeface="+mn-lt"/>
              <a:ea typeface="+mn-ea"/>
              <a:cs typeface="+mn-cs"/>
            </a:rPr>
            <a:t>円と</a:t>
          </a:r>
          <a:r>
            <a:rPr kumimoji="1" lang="en-US" altLang="ja-JP" sz="1300">
              <a:solidFill>
                <a:schemeClr val="dk1"/>
              </a:solidFill>
              <a:effectLst/>
              <a:latin typeface="+mn-lt"/>
              <a:ea typeface="+mn-ea"/>
              <a:cs typeface="+mn-cs"/>
            </a:rPr>
            <a:t>31.4</a:t>
          </a:r>
          <a:r>
            <a:rPr kumimoji="1" lang="ja-JP" altLang="ja-JP" sz="1300">
              <a:solidFill>
                <a:schemeClr val="dk1"/>
              </a:solidFill>
              <a:effectLst/>
              <a:latin typeface="+mn-lt"/>
              <a:ea typeface="+mn-ea"/>
              <a:cs typeface="+mn-cs"/>
            </a:rPr>
            <a:t>％も下回っていることから、物件費が類似団体を上回っていることが予想される。この要因の一つとして中学生の海外研修事業の旅費が挙げられるが、本事業は村の独自事業として今後も継続していく予定であるので、物件費以外の人件費については今後とも計画的な定員管理と適正配置により人件費全体の上昇を抑制し、維持補修費については大規模な修繕が必要となる前のきめ細かな対応に努め、人件費・物件費等決算額全体の総額として現行水準を維持していくよう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68571</xdr:rowOff>
    </xdr:from>
    <xdr:to>
      <xdr:col>23</xdr:col>
      <xdr:colOff>133350</xdr:colOff>
      <xdr:row>82</xdr:row>
      <xdr:rowOff>93540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27471"/>
          <a:ext cx="838200" cy="2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57548</xdr:rowOff>
    </xdr:from>
    <xdr:to>
      <xdr:col>19</xdr:col>
      <xdr:colOff>133350</xdr:colOff>
      <xdr:row>82</xdr:row>
      <xdr:rowOff>68571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16448"/>
          <a:ext cx="889000" cy="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39171</xdr:rowOff>
    </xdr:from>
    <xdr:to>
      <xdr:col>15</xdr:col>
      <xdr:colOff>82550</xdr:colOff>
      <xdr:row>82</xdr:row>
      <xdr:rowOff>57548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98071"/>
          <a:ext cx="889000" cy="1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164623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16979</xdr:rowOff>
    </xdr:from>
    <xdr:to>
      <xdr:col>11</xdr:col>
      <xdr:colOff>31750</xdr:colOff>
      <xdr:row>82</xdr:row>
      <xdr:rowOff>39171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75879"/>
          <a:ext cx="889000" cy="2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157535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127919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42740</xdr:rowOff>
    </xdr:from>
    <xdr:to>
      <xdr:col>23</xdr:col>
      <xdr:colOff>184150</xdr:colOff>
      <xdr:row>82</xdr:row>
      <xdr:rowOff>144340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0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59267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4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17771</xdr:rowOff>
    </xdr:from>
    <xdr:to>
      <xdr:col>19</xdr:col>
      <xdr:colOff>184150</xdr:colOff>
      <xdr:row>82</xdr:row>
      <xdr:rowOff>119371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7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129548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45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6748</xdr:rowOff>
    </xdr:from>
    <xdr:to>
      <xdr:col>15</xdr:col>
      <xdr:colOff>133350</xdr:colOff>
      <xdr:row>82</xdr:row>
      <xdr:rowOff>108348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6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118525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3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159821</xdr:rowOff>
    </xdr:from>
    <xdr:to>
      <xdr:col>11</xdr:col>
      <xdr:colOff>82550</xdr:colOff>
      <xdr:row>82</xdr:row>
      <xdr:rowOff>89971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100148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81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137629</xdr:rowOff>
    </xdr:from>
    <xdr:to>
      <xdr:col>7</xdr:col>
      <xdr:colOff>31750</xdr:colOff>
      <xdr:row>82</xdr:row>
      <xdr:rowOff>67779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2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77956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93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年度までは類似団体平均を下回っていたが、平成</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年度から類似団体平均を上回った状態が続いている。平成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年度において少しではあるが類似団体平均との差が縮まり、平成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年度もその水準を維持している。職員数が少ないため変動が大きい指標ではあるが、適正な定員管理と併せ類似団体平均の水準をこれ以上上回ることのないよう努める。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74930</xdr:rowOff>
    </xdr:from>
    <xdr:to>
      <xdr:col>81</xdr:col>
      <xdr:colOff>44450</xdr:colOff>
      <xdr:row>87</xdr:row>
      <xdr:rowOff>74930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91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87</xdr:row>
      <xdr:rowOff>74930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99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74930</xdr:rowOff>
    </xdr:from>
    <xdr:to>
      <xdr:col>72</xdr:col>
      <xdr:colOff>203200</xdr:colOff>
      <xdr:row>87</xdr:row>
      <xdr:rowOff>135255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99108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80963</xdr:rowOff>
    </xdr:from>
    <xdr:to>
      <xdr:col>68</xdr:col>
      <xdr:colOff>152400</xdr:colOff>
      <xdr:row>87</xdr:row>
      <xdr:rowOff>135255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99711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24130</xdr:rowOff>
    </xdr:from>
    <xdr:to>
      <xdr:col>81</xdr:col>
      <xdr:colOff>95250</xdr:colOff>
      <xdr:row>87</xdr:row>
      <xdr:rowOff>125730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167657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1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24130</xdr:rowOff>
    </xdr:from>
    <xdr:to>
      <xdr:col>77</xdr:col>
      <xdr:colOff>95250</xdr:colOff>
      <xdr:row>87</xdr:row>
      <xdr:rowOff>125730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110507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2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84455</xdr:rowOff>
    </xdr:from>
    <xdr:to>
      <xdr:col>68</xdr:col>
      <xdr:colOff>203200</xdr:colOff>
      <xdr:row>88</xdr:row>
      <xdr:rowOff>14605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170832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8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30163</xdr:rowOff>
    </xdr:from>
    <xdr:to>
      <xdr:col>64</xdr:col>
      <xdr:colOff>152400</xdr:colOff>
      <xdr:row>87</xdr:row>
      <xdr:rowOff>131763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116540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3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類似団体より</a:t>
          </a:r>
          <a:r>
            <a:rPr kumimoji="1" lang="en-US" altLang="ja-JP" sz="1300">
              <a:solidFill>
                <a:schemeClr val="dk1"/>
              </a:solidFill>
              <a:effectLst/>
              <a:latin typeface="+mn-lt"/>
              <a:ea typeface="+mn-ea"/>
              <a:cs typeface="+mn-cs"/>
            </a:rPr>
            <a:t>5.89</a:t>
          </a:r>
          <a:r>
            <a:rPr kumimoji="1" lang="ja-JP" altLang="ja-JP" sz="1300">
              <a:solidFill>
                <a:schemeClr val="dk1"/>
              </a:solidFill>
              <a:effectLst/>
              <a:latin typeface="+mn-lt"/>
              <a:ea typeface="+mn-ea"/>
              <a:cs typeface="+mn-cs"/>
            </a:rPr>
            <a:t>人も少なく、適正より少なめな職員数であると考えている。しかしながら、職員数のみに固執するのではなく、職員研修等を積極的に実施することにより職員の質を向上させ、住民の満足度をより高めていく努力を絶え間なく行っていく。</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161252</xdr:rowOff>
    </xdr:from>
    <xdr:to>
      <xdr:col>81</xdr:col>
      <xdr:colOff>44450</xdr:colOff>
      <xdr:row>60</xdr:row>
      <xdr:rowOff>164388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448252"/>
          <a:ext cx="8382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154495</xdr:rowOff>
    </xdr:from>
    <xdr:to>
      <xdr:col>77</xdr:col>
      <xdr:colOff>44450</xdr:colOff>
      <xdr:row>60</xdr:row>
      <xdr:rowOff>161252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441495"/>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152565</xdr:rowOff>
    </xdr:from>
    <xdr:to>
      <xdr:col>72</xdr:col>
      <xdr:colOff>203200</xdr:colOff>
      <xdr:row>60</xdr:row>
      <xdr:rowOff>154495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439565"/>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146291</xdr:rowOff>
    </xdr:from>
    <xdr:to>
      <xdr:col>68</xdr:col>
      <xdr:colOff>152400</xdr:colOff>
      <xdr:row>60</xdr:row>
      <xdr:rowOff>152565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433291"/>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157370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145546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113588</xdr:rowOff>
    </xdr:from>
    <xdr:to>
      <xdr:col>81</xdr:col>
      <xdr:colOff>95250</xdr:colOff>
      <xdr:row>61</xdr:row>
      <xdr:rowOff>43738</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40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130115</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2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110452</xdr:rowOff>
    </xdr:from>
    <xdr:to>
      <xdr:col>77</xdr:col>
      <xdr:colOff>95250</xdr:colOff>
      <xdr:row>61</xdr:row>
      <xdr:rowOff>40602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39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50779</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166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103695</xdr:rowOff>
    </xdr:from>
    <xdr:to>
      <xdr:col>73</xdr:col>
      <xdr:colOff>44450</xdr:colOff>
      <xdr:row>61</xdr:row>
      <xdr:rowOff>33845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39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44022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15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101765</xdr:rowOff>
    </xdr:from>
    <xdr:to>
      <xdr:col>68</xdr:col>
      <xdr:colOff>203200</xdr:colOff>
      <xdr:row>61</xdr:row>
      <xdr:rowOff>31915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38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42092</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15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95491</xdr:rowOff>
    </xdr:from>
    <xdr:to>
      <xdr:col>64</xdr:col>
      <xdr:colOff>152400</xdr:colOff>
      <xdr:row>61</xdr:row>
      <xdr:rowOff>25641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38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35818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15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類似団体平均と比較して良好な水準を維持している。単年度数値の推移をみると、</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a:t>
          </a:r>
          <a:r>
            <a:rPr kumimoji="1" lang="en-US" altLang="ja-JP" sz="1300">
              <a:solidFill>
                <a:schemeClr val="dk1"/>
              </a:solidFill>
              <a:effectLst/>
              <a:latin typeface="+mn-lt"/>
              <a:ea typeface="+mn-ea"/>
              <a:cs typeface="+mn-cs"/>
            </a:rPr>
            <a:t>0.0</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a:t>
          </a:r>
          <a:r>
            <a:rPr kumimoji="1" lang="en-US" altLang="ja-JP" sz="1300">
              <a:solidFill>
                <a:schemeClr val="dk1"/>
              </a:solidFill>
              <a:effectLst/>
              <a:latin typeface="+mn-lt"/>
              <a:ea typeface="+mn-ea"/>
              <a:cs typeface="+mn-cs"/>
            </a:rPr>
            <a:t>0.2</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と年々向上している。しかしながら、地方債を有効活用しながら近年投資を行っているため、このまま数値が向上し続けるとは考えづらく、今後は若干の数値悪化を想定している。単年度或いは短期間に大規模な投資が集中しないよう、また前述の将来負担の状況でも述べた基金の有効活用と併せ、計画的な行財政運営を行い現行水準を堅持するよう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51646</xdr:rowOff>
    </xdr:from>
    <xdr:to>
      <xdr:col>81</xdr:col>
      <xdr:colOff>44450</xdr:colOff>
      <xdr:row>38</xdr:row>
      <xdr:rowOff>91863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656674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91863</xdr:rowOff>
    </xdr:from>
    <xdr:to>
      <xdr:col>77</xdr:col>
      <xdr:colOff>44450</xdr:colOff>
      <xdr:row>38</xdr:row>
      <xdr:rowOff>148167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660696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39</xdr:row>
      <xdr:rowOff>24977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666326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24977</xdr:rowOff>
    </xdr:from>
    <xdr:to>
      <xdr:col>68</xdr:col>
      <xdr:colOff>152400</xdr:colOff>
      <xdr:row>39</xdr:row>
      <xdr:rowOff>97367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671152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846</xdr:rowOff>
    </xdr:from>
    <xdr:to>
      <xdr:col>81</xdr:col>
      <xdr:colOff>95250</xdr:colOff>
      <xdr:row>38</xdr:row>
      <xdr:rowOff>102446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17374</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36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41063</xdr:rowOff>
    </xdr:from>
    <xdr:to>
      <xdr:col>77</xdr:col>
      <xdr:colOff>95250</xdr:colOff>
      <xdr:row>38</xdr:row>
      <xdr:rowOff>142663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152840</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32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145627</xdr:rowOff>
    </xdr:from>
    <xdr:to>
      <xdr:col>68</xdr:col>
      <xdr:colOff>203200</xdr:colOff>
      <xdr:row>39</xdr:row>
      <xdr:rowOff>75777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85954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46567</xdr:rowOff>
    </xdr:from>
    <xdr:to>
      <xdr:col>64</xdr:col>
      <xdr:colOff>152400</xdr:colOff>
      <xdr:row>39</xdr:row>
      <xdr:rowOff>148167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158344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将来負担比率については「数値なし」となっているが、これは将来負担額を充当可能財源等が大きく上回っているためであり、実際の数値を表せば「△</a:t>
          </a:r>
          <a:r>
            <a:rPr kumimoji="1" lang="en-US" altLang="ja-JP" sz="1300">
              <a:solidFill>
                <a:schemeClr val="dk1"/>
              </a:solidFill>
              <a:effectLst/>
              <a:latin typeface="+mn-lt"/>
              <a:ea typeface="+mn-ea"/>
              <a:cs typeface="+mn-cs"/>
            </a:rPr>
            <a:t>359.6</a:t>
          </a:r>
          <a:r>
            <a:rPr kumimoji="1" lang="ja-JP" altLang="ja-JP" sz="1300">
              <a:solidFill>
                <a:schemeClr val="dk1"/>
              </a:solidFill>
              <a:effectLst/>
              <a:latin typeface="+mn-lt"/>
              <a:ea typeface="+mn-ea"/>
              <a:cs typeface="+mn-cs"/>
            </a:rPr>
            <a:t>」となる。今後充当可能財源等の約</a:t>
          </a:r>
          <a:r>
            <a:rPr kumimoji="1" lang="en-US" altLang="ja-JP" sz="1300">
              <a:solidFill>
                <a:schemeClr val="dk1"/>
              </a:solidFill>
              <a:effectLst/>
              <a:latin typeface="+mn-lt"/>
              <a:ea typeface="+mn-ea"/>
              <a:cs typeface="+mn-cs"/>
            </a:rPr>
            <a:t>6</a:t>
          </a:r>
          <a:r>
            <a:rPr kumimoji="1" lang="ja-JP" altLang="ja-JP" sz="1300">
              <a:solidFill>
                <a:schemeClr val="dk1"/>
              </a:solidFill>
              <a:effectLst/>
              <a:latin typeface="+mn-lt"/>
              <a:ea typeface="+mn-ea"/>
              <a:cs typeface="+mn-cs"/>
            </a:rPr>
            <a:t>割を占める充当可能基金</a:t>
          </a:r>
          <a:r>
            <a:rPr kumimoji="1" lang="en-US" altLang="ja-JP" sz="1300">
              <a:solidFill>
                <a:schemeClr val="dk1"/>
              </a:solidFill>
              <a:effectLst/>
              <a:latin typeface="+mn-lt"/>
              <a:ea typeface="+mn-ea"/>
              <a:cs typeface="+mn-cs"/>
            </a:rPr>
            <a:t>72</a:t>
          </a:r>
          <a:r>
            <a:rPr kumimoji="1" lang="ja-JP" altLang="ja-JP" sz="1300">
              <a:solidFill>
                <a:schemeClr val="dk1"/>
              </a:solidFill>
              <a:effectLst/>
              <a:latin typeface="+mn-lt"/>
              <a:ea typeface="+mn-ea"/>
              <a:cs typeface="+mn-cs"/>
            </a:rPr>
            <a:t>億円の有効活用を図りつつ、将来負担比率を正数に転じさせないよう、中長期的な視点に基づいた財政運営を行っていく。</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長野県南牧村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3,172
3,007
133.09
4,287,646
3,641,077
580,914
2,389,716
3,842,304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類似団体内順位が第</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位と、大変低く抑えられている。この要因として、人口</a:t>
          </a:r>
          <a:r>
            <a:rPr kumimoji="1" lang="en-US" altLang="ja-JP" sz="1300">
              <a:solidFill>
                <a:schemeClr val="dk1"/>
              </a:solidFill>
              <a:effectLst/>
              <a:latin typeface="+mn-lt"/>
              <a:ea typeface="+mn-ea"/>
              <a:cs typeface="+mn-cs"/>
            </a:rPr>
            <a:t>1,000</a:t>
          </a:r>
          <a:r>
            <a:rPr kumimoji="1" lang="ja-JP" altLang="ja-JP" sz="1300">
              <a:solidFill>
                <a:schemeClr val="dk1"/>
              </a:solidFill>
              <a:effectLst/>
              <a:latin typeface="+mn-lt"/>
              <a:ea typeface="+mn-ea"/>
              <a:cs typeface="+mn-cs"/>
            </a:rPr>
            <a:t>人当たり職員数が類似団体平均に比べ</a:t>
          </a:r>
          <a:r>
            <a:rPr kumimoji="1" lang="en-US" altLang="ja-JP" sz="1300">
              <a:solidFill>
                <a:schemeClr val="dk1"/>
              </a:solidFill>
              <a:effectLst/>
              <a:latin typeface="+mn-lt"/>
              <a:ea typeface="+mn-ea"/>
              <a:cs typeface="+mn-cs"/>
            </a:rPr>
            <a:t>27.2</a:t>
          </a:r>
          <a:r>
            <a:rPr kumimoji="1" lang="ja-JP" altLang="ja-JP" sz="1300">
              <a:solidFill>
                <a:schemeClr val="dk1"/>
              </a:solidFill>
              <a:effectLst/>
              <a:latin typeface="+mn-lt"/>
              <a:ea typeface="+mn-ea"/>
              <a:cs typeface="+mn-cs"/>
            </a:rPr>
            <a:t>％少ないことが挙げられる。また、事業費支弁人件費を除いた人件費全体を人口一人当たりでみると、類似団体平均と比較して</a:t>
          </a:r>
          <a:r>
            <a:rPr kumimoji="1" lang="en-US" altLang="ja-JP" sz="1300">
              <a:solidFill>
                <a:schemeClr val="dk1"/>
              </a:solidFill>
              <a:effectLst/>
              <a:latin typeface="+mn-lt"/>
              <a:ea typeface="+mn-ea"/>
              <a:cs typeface="+mn-cs"/>
            </a:rPr>
            <a:t>31.4</a:t>
          </a:r>
          <a:r>
            <a:rPr kumimoji="1" lang="ja-JP" altLang="ja-JP" sz="1300">
              <a:solidFill>
                <a:schemeClr val="dk1"/>
              </a:solidFill>
              <a:effectLst/>
              <a:latin typeface="+mn-lt"/>
              <a:ea typeface="+mn-ea"/>
              <a:cs typeface="+mn-cs"/>
            </a:rPr>
            <a:t>％下回っている。逆に、事業費支弁人件費だけをみると類似団体平均を</a:t>
          </a:r>
          <a:r>
            <a:rPr kumimoji="1" lang="en-US" altLang="ja-JP" sz="1300">
              <a:solidFill>
                <a:schemeClr val="dk1"/>
              </a:solidFill>
              <a:effectLst/>
              <a:latin typeface="+mn-lt"/>
              <a:ea typeface="+mn-ea"/>
              <a:cs typeface="+mn-cs"/>
            </a:rPr>
            <a:t>80.6</a:t>
          </a:r>
          <a:r>
            <a:rPr kumimoji="1" lang="ja-JP" altLang="ja-JP" sz="1300">
              <a:solidFill>
                <a:schemeClr val="dk1"/>
              </a:solidFill>
              <a:effectLst/>
              <a:latin typeface="+mn-lt"/>
              <a:ea typeface="+mn-ea"/>
              <a:cs typeface="+mn-cs"/>
            </a:rPr>
            <a:t>％も上回っているが、人件費関係全体では</a:t>
          </a:r>
          <a:r>
            <a:rPr kumimoji="1" lang="en-US" altLang="ja-JP" sz="1300">
              <a:solidFill>
                <a:schemeClr val="dk1"/>
              </a:solidFill>
              <a:effectLst/>
              <a:latin typeface="+mn-lt"/>
              <a:ea typeface="+mn-ea"/>
              <a:cs typeface="+mn-cs"/>
            </a:rPr>
            <a:t>27.4</a:t>
          </a:r>
          <a:r>
            <a:rPr kumimoji="1" lang="ja-JP" altLang="ja-JP" sz="1300">
              <a:solidFill>
                <a:schemeClr val="dk1"/>
              </a:solidFill>
              <a:effectLst/>
              <a:latin typeface="+mn-lt"/>
              <a:ea typeface="+mn-ea"/>
              <a:cs typeface="+mn-cs"/>
            </a:rPr>
            <a:t>％抑制されており、今後も現行水準を維持していく。</a:t>
          </a:r>
          <a:endParaRPr lang="ja-JP" altLang="ja-JP" sz="13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76708</xdr:rowOff>
    </xdr:from>
    <xdr:to>
      <xdr:col>24</xdr:col>
      <xdr:colOff>25400</xdr:colOff>
      <xdr:row>34</xdr:row>
      <xdr:rowOff>145288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90600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44704</xdr:rowOff>
    </xdr:from>
    <xdr:to>
      <xdr:col>19</xdr:col>
      <xdr:colOff>187325</xdr:colOff>
      <xdr:row>34</xdr:row>
      <xdr:rowOff>76708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740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44704</xdr:rowOff>
    </xdr:from>
    <xdr:to>
      <xdr:col>15</xdr:col>
      <xdr:colOff>98425</xdr:colOff>
      <xdr:row>34</xdr:row>
      <xdr:rowOff>81280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8740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62992</xdr:rowOff>
    </xdr:from>
    <xdr:to>
      <xdr:col>11</xdr:col>
      <xdr:colOff>9525</xdr:colOff>
      <xdr:row>34</xdr:row>
      <xdr:rowOff>81280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8922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94488</xdr:rowOff>
    </xdr:from>
    <xdr:to>
      <xdr:col>24</xdr:col>
      <xdr:colOff>76200</xdr:colOff>
      <xdr:row>35</xdr:row>
      <xdr:rowOff>24638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111015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6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25908</xdr:rowOff>
    </xdr:from>
    <xdr:to>
      <xdr:col>20</xdr:col>
      <xdr:colOff>38100</xdr:colOff>
      <xdr:row>34</xdr:row>
      <xdr:rowOff>127508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137685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2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165354</xdr:rowOff>
    </xdr:from>
    <xdr:to>
      <xdr:col>15</xdr:col>
      <xdr:colOff>149225</xdr:colOff>
      <xdr:row>34</xdr:row>
      <xdr:rowOff>95504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105681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30480</xdr:rowOff>
    </xdr:from>
    <xdr:to>
      <xdr:col>11</xdr:col>
      <xdr:colOff>60325</xdr:colOff>
      <xdr:row>34</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142257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xdr:rowOff>
    </xdr:from>
    <xdr:to>
      <xdr:col>6</xdr:col>
      <xdr:colOff>171450</xdr:colOff>
      <xdr:row>34</xdr:row>
      <xdr:rowOff>113792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123969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類似団体平均と比較して高い数値となっている。これは財政比較分析でも述べたとおり、中学生の海外研修事業の影響が大きい。また、業務システムの積極導入による使用料・賃借料の増加も挙げられるが、これにより人件費の抑制が図られている側面もある。今後、使用料等の適正化推進等により、物件費全体の抑制を図っていく。</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43724</xdr:rowOff>
    </xdr:from>
    <xdr:to>
      <xdr:col>82</xdr:col>
      <xdr:colOff>107950</xdr:colOff>
      <xdr:row>17</xdr:row>
      <xdr:rowOff>122101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58374"/>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71483</xdr:rowOff>
    </xdr:from>
    <xdr:to>
      <xdr:col>78</xdr:col>
      <xdr:colOff>69850</xdr:colOff>
      <xdr:row>17</xdr:row>
      <xdr:rowOff>43724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14683"/>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71483</xdr:rowOff>
    </xdr:from>
    <xdr:to>
      <xdr:col>73</xdr:col>
      <xdr:colOff>180975</xdr:colOff>
      <xdr:row>16</xdr:row>
      <xdr:rowOff>117203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1468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117203</xdr:rowOff>
    </xdr:from>
    <xdr:to>
      <xdr:col>69</xdr:col>
      <xdr:colOff>92075</xdr:colOff>
      <xdr:row>16</xdr:row>
      <xdr:rowOff>149860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604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1831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71301</xdr:rowOff>
    </xdr:from>
    <xdr:to>
      <xdr:col>82</xdr:col>
      <xdr:colOff>158750</xdr:colOff>
      <xdr:row>18</xdr:row>
      <xdr:rowOff>1451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8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43378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58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164374</xdr:rowOff>
    </xdr:from>
    <xdr:to>
      <xdr:col>78</xdr:col>
      <xdr:colOff>120650</xdr:colOff>
      <xdr:row>17</xdr:row>
      <xdr:rowOff>94524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0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79301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93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20683</xdr:rowOff>
    </xdr:from>
    <xdr:to>
      <xdr:col>74</xdr:col>
      <xdr:colOff>31750</xdr:colOff>
      <xdr:row>16</xdr:row>
      <xdr:rowOff>122283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6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107060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5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66403</xdr:rowOff>
    </xdr:from>
    <xdr:to>
      <xdr:col>69</xdr:col>
      <xdr:colOff>142875</xdr:colOff>
      <xdr:row>16</xdr:row>
      <xdr:rowOff>168003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152780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9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13987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類似団体平均と比較して低い水準に抑えられている。これは、福祉事務所を単独で所有しておらず、生活保護費について所管していないことも要因の一つである。</a:t>
          </a:r>
          <a:endParaRPr lang="ja-JP" altLang="ja-JP" sz="13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25400</xdr:rowOff>
    </xdr:from>
    <xdr:to>
      <xdr:col>24</xdr:col>
      <xdr:colOff>25400</xdr:colOff>
      <xdr:row>54</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283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25400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271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38100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271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38100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271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146050</xdr:rowOff>
    </xdr:from>
    <xdr:to>
      <xdr:col>20</xdr:col>
      <xdr:colOff>38100</xdr:colOff>
      <xdr:row>54</xdr:row>
      <xdr:rowOff>76200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86377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00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158750</xdr:rowOff>
    </xdr:from>
    <xdr:to>
      <xdr:col>11</xdr:col>
      <xdr:colOff>60325</xdr:colOff>
      <xdr:row>54</xdr:row>
      <xdr:rowOff>88900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99077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類似団体平均と比較して低い水準に抑えられているが、今後は国民健康保険事業会計や介護保険事業会計において赤字補てん的な繰出金の増加が予想されるため、保険税（料）の適正化を図ることなどにより、現行水準を維持するよう努める。</a:t>
          </a:r>
          <a:endParaRPr lang="ja-JP" altLang="ja-JP" sz="13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147574</xdr:rowOff>
    </xdr:from>
    <xdr:to>
      <xdr:col>82</xdr:col>
      <xdr:colOff>107950</xdr:colOff>
      <xdr:row>55</xdr:row>
      <xdr:rowOff>152146</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5773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169435</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9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78994</xdr:rowOff>
    </xdr:from>
    <xdr:to>
      <xdr:col>78</xdr:col>
      <xdr:colOff>69850</xdr:colOff>
      <xdr:row>55</xdr:row>
      <xdr:rowOff>147574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5087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78994</xdr:rowOff>
    </xdr:from>
    <xdr:to>
      <xdr:col>73</xdr:col>
      <xdr:colOff>180975</xdr:colOff>
      <xdr:row>55</xdr:row>
      <xdr:rowOff>78994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508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80281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74422</xdr:rowOff>
    </xdr:from>
    <xdr:to>
      <xdr:col>69</xdr:col>
      <xdr:colOff>92075</xdr:colOff>
      <xdr:row>55</xdr:row>
      <xdr:rowOff>78994</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5041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101346</xdr:rowOff>
    </xdr:from>
    <xdr:to>
      <xdr:col>82</xdr:col>
      <xdr:colOff>158750</xdr:colOff>
      <xdr:row>56</xdr:row>
      <xdr:rowOff>31496</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117873</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37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96774</xdr:rowOff>
    </xdr:from>
    <xdr:to>
      <xdr:col>78</xdr:col>
      <xdr:colOff>120650</xdr:colOff>
      <xdr:row>56</xdr:row>
      <xdr:rowOff>26924</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37101</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295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28194</xdr:rowOff>
    </xdr:from>
    <xdr:to>
      <xdr:col>74</xdr:col>
      <xdr:colOff>31750</xdr:colOff>
      <xdr:row>55</xdr:row>
      <xdr:rowOff>129794</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139971</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2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28194</xdr:rowOff>
    </xdr:from>
    <xdr:to>
      <xdr:col>69</xdr:col>
      <xdr:colOff>142875</xdr:colOff>
      <xdr:row>55</xdr:row>
      <xdr:rowOff>129794</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139971</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2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23622</xdr:rowOff>
    </xdr:from>
    <xdr:to>
      <xdr:col>65</xdr:col>
      <xdr:colOff>53975</xdr:colOff>
      <xdr:row>55</xdr:row>
      <xdr:rowOff>125222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135399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類似団体平均と比較して低い水準に抑えられている。これは各種団体への補助金支出の見直しを実施した成果である。今後も適正な補助金支出に努め、安易な補助金支出や新規補助金の創設を行わない方針である。</a:t>
          </a:r>
          <a:endParaRPr lang="ja-JP" altLang="ja-JP" sz="13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115570</xdr:rowOff>
    </xdr:from>
    <xdr:to>
      <xdr:col>82</xdr:col>
      <xdr:colOff>107950</xdr:colOff>
      <xdr:row>36</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11632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78994</xdr:rowOff>
    </xdr:from>
    <xdr:to>
      <xdr:col>78</xdr:col>
      <xdr:colOff>69850</xdr:colOff>
      <xdr:row>35</xdr:row>
      <xdr:rowOff>115570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0797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78994</xdr:rowOff>
    </xdr:from>
    <xdr:to>
      <xdr:col>73</xdr:col>
      <xdr:colOff>180975</xdr:colOff>
      <xdr:row>35</xdr:row>
      <xdr:rowOff>106426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0797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78994</xdr:rowOff>
    </xdr:from>
    <xdr:to>
      <xdr:col>69</xdr:col>
      <xdr:colOff>92075</xdr:colOff>
      <xdr:row>35</xdr:row>
      <xdr:rowOff>106426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0797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64770</xdr:rowOff>
    </xdr:from>
    <xdr:to>
      <xdr:col>78</xdr:col>
      <xdr:colOff>120650</xdr:colOff>
      <xdr:row>35</xdr:row>
      <xdr:rowOff>166370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5097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28194</xdr:rowOff>
    </xdr:from>
    <xdr:to>
      <xdr:col>74</xdr:col>
      <xdr:colOff>31750</xdr:colOff>
      <xdr:row>35</xdr:row>
      <xdr:rowOff>129794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139971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55626</xdr:rowOff>
    </xdr:from>
    <xdr:to>
      <xdr:col>69</xdr:col>
      <xdr:colOff>142875</xdr:colOff>
      <xdr:row>35</xdr:row>
      <xdr:rowOff>157226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167403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28194</xdr:rowOff>
    </xdr:from>
    <xdr:to>
      <xdr:col>65</xdr:col>
      <xdr:colOff>53975</xdr:colOff>
      <xdr:row>35</xdr:row>
      <xdr:rowOff>129794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139971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物件費とともに類似団体平均を下回っている費目である。これは、数年多額な費用を要する大型事業が続いているためである。主な借入地方債区分は辺地対策事業債となっている。実質公債費比率の構成要素中、公債費充当一般財源に対して基準財政需要額算入額が</a:t>
          </a:r>
          <a:r>
            <a:rPr kumimoji="1" lang="en-US" altLang="ja-JP" sz="1300">
              <a:solidFill>
                <a:schemeClr val="dk1"/>
              </a:solidFill>
              <a:effectLst/>
              <a:latin typeface="+mn-lt"/>
              <a:ea typeface="+mn-ea"/>
              <a:cs typeface="+mn-cs"/>
            </a:rPr>
            <a:t>101.3</a:t>
          </a:r>
          <a:r>
            <a:rPr kumimoji="1" lang="ja-JP" altLang="ja-JP" sz="1300">
              <a:solidFill>
                <a:schemeClr val="dk1"/>
              </a:solidFill>
              <a:effectLst/>
              <a:latin typeface="+mn-lt"/>
              <a:ea typeface="+mn-ea"/>
              <a:cs typeface="+mn-cs"/>
            </a:rPr>
            <a:t>％となっていることから、交付税措置率の高い地方債を発行していること等が分かり、比率の高さほどの懸念材料ではないと考えるが、積極的な繰上償還の実施により後年に亘る公債費負担対策を実施していく。</a:t>
          </a:r>
          <a:endParaRPr lang="ja-JP" altLang="ja-JP" sz="13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161289</xdr:rowOff>
    </xdr:from>
    <xdr:to>
      <xdr:col>24</xdr:col>
      <xdr:colOff>25400</xdr:colOff>
      <xdr:row>77</xdr:row>
      <xdr:rowOff>20320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9148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161289</xdr:rowOff>
    </xdr:from>
    <xdr:to>
      <xdr:col>19</xdr:col>
      <xdr:colOff>187325</xdr:colOff>
      <xdr:row>76</xdr:row>
      <xdr:rowOff>168911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914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168911</xdr:rowOff>
    </xdr:from>
    <xdr:to>
      <xdr:col>15</xdr:col>
      <xdr:colOff>98425</xdr:colOff>
      <xdr:row>77</xdr:row>
      <xdr:rowOff>73661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1991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35577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73661</xdr:rowOff>
    </xdr:from>
    <xdr:to>
      <xdr:col>11</xdr:col>
      <xdr:colOff>9525</xdr:colOff>
      <xdr:row>77</xdr:row>
      <xdr:rowOff>111761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2753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113047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110489</xdr:rowOff>
    </xdr:from>
    <xdr:to>
      <xdr:col>20</xdr:col>
      <xdr:colOff>38100</xdr:colOff>
      <xdr:row>77</xdr:row>
      <xdr:rowOff>40639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118111</xdr:rowOff>
    </xdr:from>
    <xdr:to>
      <xdr:col>15</xdr:col>
      <xdr:colOff>149225</xdr:colOff>
      <xdr:row>77</xdr:row>
      <xdr:rowOff>48261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22861</xdr:rowOff>
    </xdr:from>
    <xdr:to>
      <xdr:col>11</xdr:col>
      <xdr:colOff>60325</xdr:colOff>
      <xdr:row>77</xdr:row>
      <xdr:rowOff>124461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109238</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60961</xdr:rowOff>
    </xdr:from>
    <xdr:to>
      <xdr:col>6</xdr:col>
      <xdr:colOff>171450</xdr:colOff>
      <xdr:row>77</xdr:row>
      <xdr:rowOff>162561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147338</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類似団体平均と比較して低い水準に抑えられているのは、人件費の比率が低く抑えられていることが主な要因である。今後は、比率の高い物件費の抑制を図りながら、現行水準を維持するよう努める。</a:t>
          </a:r>
          <a:endParaRPr lang="ja-JP" altLang="ja-JP" sz="13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104140</xdr:rowOff>
    </xdr:from>
    <xdr:to>
      <xdr:col>82</xdr:col>
      <xdr:colOff>107950</xdr:colOff>
      <xdr:row>75</xdr:row>
      <xdr:rowOff>73116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791440"/>
          <a:ext cx="8382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102507</xdr:rowOff>
    </xdr:from>
    <xdr:to>
      <xdr:col>78</xdr:col>
      <xdr:colOff>69850</xdr:colOff>
      <xdr:row>74</xdr:row>
      <xdr:rowOff>104140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618357"/>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53176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54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102507</xdr:rowOff>
    </xdr:from>
    <xdr:to>
      <xdr:col>73</xdr:col>
      <xdr:colOff>180975</xdr:colOff>
      <xdr:row>74</xdr:row>
      <xdr:rowOff>6169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61835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151493</xdr:rowOff>
    </xdr:from>
    <xdr:to>
      <xdr:col>69</xdr:col>
      <xdr:colOff>92075</xdr:colOff>
      <xdr:row>74</xdr:row>
      <xdr:rowOff>6169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6673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43378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120122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22316</xdr:rowOff>
    </xdr:from>
    <xdr:to>
      <xdr:col>82</xdr:col>
      <xdr:colOff>158750</xdr:colOff>
      <xdr:row>75</xdr:row>
      <xdr:rowOff>123916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38843</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7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53340</xdr:rowOff>
    </xdr:from>
    <xdr:to>
      <xdr:col>78</xdr:col>
      <xdr:colOff>120650</xdr:colOff>
      <xdr:row>74</xdr:row>
      <xdr:rowOff>154940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165117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51707</xdr:rowOff>
    </xdr:from>
    <xdr:to>
      <xdr:col>74</xdr:col>
      <xdr:colOff>31750</xdr:colOff>
      <xdr:row>73</xdr:row>
      <xdr:rowOff>153307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163484</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33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126819</xdr:rowOff>
    </xdr:from>
    <xdr:to>
      <xdr:col>69</xdr:col>
      <xdr:colOff>142875</xdr:colOff>
      <xdr:row>74</xdr:row>
      <xdr:rowOff>56969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64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67146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41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100693</xdr:rowOff>
    </xdr:from>
    <xdr:to>
      <xdr:col>65</xdr:col>
      <xdr:colOff>53975</xdr:colOff>
      <xdr:row>74</xdr:row>
      <xdr:rowOff>30843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61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41020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38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長野県南牧村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89513</xdr:rowOff>
    </xdr:from>
    <xdr:to>
      <xdr:col>29</xdr:col>
      <xdr:colOff>127000</xdr:colOff>
      <xdr:row>18</xdr:row>
      <xdr:rowOff>104658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23238"/>
          <a:ext cx="647700" cy="15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104658</xdr:rowOff>
    </xdr:from>
    <xdr:to>
      <xdr:col>26</xdr:col>
      <xdr:colOff>50800</xdr:colOff>
      <xdr:row>18</xdr:row>
      <xdr:rowOff>104967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38383"/>
          <a:ext cx="698500" cy="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103576</xdr:rowOff>
    </xdr:from>
    <xdr:to>
      <xdr:col>22</xdr:col>
      <xdr:colOff>114300</xdr:colOff>
      <xdr:row>18</xdr:row>
      <xdr:rowOff>104967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237301"/>
          <a:ext cx="698500" cy="1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39324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103576</xdr:rowOff>
    </xdr:from>
    <xdr:to>
      <xdr:col>18</xdr:col>
      <xdr:colOff>177800</xdr:colOff>
      <xdr:row>18</xdr:row>
      <xdr:rowOff>118641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37301"/>
          <a:ext cx="698500" cy="15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41303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60150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38713</xdr:rowOff>
    </xdr:from>
    <xdr:to>
      <xdr:col>29</xdr:col>
      <xdr:colOff>177800</xdr:colOff>
      <xdr:row>18</xdr:row>
      <xdr:rowOff>140313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72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10790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4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53858</xdr:rowOff>
    </xdr:from>
    <xdr:to>
      <xdr:col>26</xdr:col>
      <xdr:colOff>101600</xdr:colOff>
      <xdr:row>18</xdr:row>
      <xdr:rowOff>155458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87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140235</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73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54167</xdr:rowOff>
    </xdr:from>
    <xdr:to>
      <xdr:col>22</xdr:col>
      <xdr:colOff>165100</xdr:colOff>
      <xdr:row>18</xdr:row>
      <xdr:rowOff>155767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87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140544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7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52776</xdr:rowOff>
    </xdr:from>
    <xdr:to>
      <xdr:col>19</xdr:col>
      <xdr:colOff>38100</xdr:colOff>
      <xdr:row>18</xdr:row>
      <xdr:rowOff>154376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86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139153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72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67841</xdr:rowOff>
    </xdr:from>
    <xdr:to>
      <xdr:col>15</xdr:col>
      <xdr:colOff>101600</xdr:colOff>
      <xdr:row>18</xdr:row>
      <xdr:rowOff>169441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01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154218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8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75460</xdr:rowOff>
    </xdr:from>
    <xdr:to>
      <xdr:col>29</xdr:col>
      <xdr:colOff>127000</xdr:colOff>
      <xdr:row>36</xdr:row>
      <xdr:rowOff>80123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7028710"/>
          <a:ext cx="647700" cy="4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70362</xdr:rowOff>
    </xdr:from>
    <xdr:to>
      <xdr:col>26</xdr:col>
      <xdr:colOff>50800</xdr:colOff>
      <xdr:row>36</xdr:row>
      <xdr:rowOff>75460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7023612"/>
          <a:ext cx="698500" cy="5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33430</xdr:rowOff>
    </xdr:from>
    <xdr:to>
      <xdr:col>22</xdr:col>
      <xdr:colOff>114300</xdr:colOff>
      <xdr:row>36</xdr:row>
      <xdr:rowOff>70362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986680"/>
          <a:ext cx="698500" cy="36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280153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20665</xdr:rowOff>
    </xdr:from>
    <xdr:to>
      <xdr:col>18</xdr:col>
      <xdr:colOff>177800</xdr:colOff>
      <xdr:row>36</xdr:row>
      <xdr:rowOff>33430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973915"/>
          <a:ext cx="698500" cy="12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265596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242329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29323</xdr:rowOff>
    </xdr:from>
    <xdr:to>
      <xdr:col>29</xdr:col>
      <xdr:colOff>177800</xdr:colOff>
      <xdr:row>36</xdr:row>
      <xdr:rowOff>130923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982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1400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954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24660</xdr:rowOff>
    </xdr:from>
    <xdr:to>
      <xdr:col>26</xdr:col>
      <xdr:colOff>101600</xdr:colOff>
      <xdr:row>36</xdr:row>
      <xdr:rowOff>126260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77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111037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064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19562</xdr:rowOff>
    </xdr:from>
    <xdr:to>
      <xdr:col>22</xdr:col>
      <xdr:colOff>165100</xdr:colOff>
      <xdr:row>36</xdr:row>
      <xdr:rowOff>121162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72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105939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05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325530</xdr:rowOff>
    </xdr:from>
    <xdr:to>
      <xdr:col>19</xdr:col>
      <xdr:colOff>38100</xdr:colOff>
      <xdr:row>36</xdr:row>
      <xdr:rowOff>84230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935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69007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02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312765</xdr:rowOff>
    </xdr:from>
    <xdr:to>
      <xdr:col>15</xdr:col>
      <xdr:colOff>101600</xdr:colOff>
      <xdr:row>36</xdr:row>
      <xdr:rowOff>71465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923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56242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00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3,172
3,007
133.09
4,287,646
3,641,077
580,914
2,389,716
3,842,304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13442</xdr:rowOff>
    </xdr:from>
    <xdr:to>
      <xdr:col>24</xdr:col>
      <xdr:colOff>63500</xdr:colOff>
      <xdr:row>37</xdr:row>
      <xdr:rowOff>28326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357092"/>
          <a:ext cx="838200" cy="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26550</xdr:rowOff>
    </xdr:from>
    <xdr:to>
      <xdr:col>19</xdr:col>
      <xdr:colOff>177800</xdr:colOff>
      <xdr:row>37</xdr:row>
      <xdr:rowOff>28326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370200"/>
          <a:ext cx="889000" cy="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20590</xdr:rowOff>
    </xdr:from>
    <xdr:to>
      <xdr:col>15</xdr:col>
      <xdr:colOff>50800</xdr:colOff>
      <xdr:row>37</xdr:row>
      <xdr:rowOff>26550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364240"/>
          <a:ext cx="889000" cy="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122091</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20590</xdr:rowOff>
    </xdr:from>
    <xdr:to>
      <xdr:col>10</xdr:col>
      <xdr:colOff>114300</xdr:colOff>
      <xdr:row>37</xdr:row>
      <xdr:rowOff>32583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64240"/>
          <a:ext cx="889000" cy="1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116892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129689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95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134092</xdr:rowOff>
    </xdr:from>
    <xdr:to>
      <xdr:col>24</xdr:col>
      <xdr:colOff>114300</xdr:colOff>
      <xdr:row>37</xdr:row>
      <xdr:rowOff>64242</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30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49019</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22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148976</xdr:rowOff>
    </xdr:from>
    <xdr:to>
      <xdr:col>20</xdr:col>
      <xdr:colOff>38100</xdr:colOff>
      <xdr:row>37</xdr:row>
      <xdr:rowOff>79126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32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70253</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4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147200</xdr:rowOff>
    </xdr:from>
    <xdr:to>
      <xdr:col>15</xdr:col>
      <xdr:colOff>101600</xdr:colOff>
      <xdr:row>37</xdr:row>
      <xdr:rowOff>77350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3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68477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41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141240</xdr:rowOff>
    </xdr:from>
    <xdr:to>
      <xdr:col>10</xdr:col>
      <xdr:colOff>165100</xdr:colOff>
      <xdr:row>37</xdr:row>
      <xdr:rowOff>71390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3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62517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406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153233</xdr:rowOff>
    </xdr:from>
    <xdr:to>
      <xdr:col>6</xdr:col>
      <xdr:colOff>38100</xdr:colOff>
      <xdr:row>37</xdr:row>
      <xdr:rowOff>83383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2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74510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41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89236</xdr:rowOff>
    </xdr:from>
    <xdr:to>
      <xdr:col>24</xdr:col>
      <xdr:colOff>63500</xdr:colOff>
      <xdr:row>57</xdr:row>
      <xdr:rowOff>113734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61886"/>
          <a:ext cx="8382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29463</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02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113734</xdr:rowOff>
    </xdr:from>
    <xdr:to>
      <xdr:col>19</xdr:col>
      <xdr:colOff>177800</xdr:colOff>
      <xdr:row>57</xdr:row>
      <xdr:rowOff>123323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86384"/>
          <a:ext cx="889000" cy="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123323</xdr:rowOff>
    </xdr:from>
    <xdr:to>
      <xdr:col>15</xdr:col>
      <xdr:colOff>50800</xdr:colOff>
      <xdr:row>57</xdr:row>
      <xdr:rowOff>149100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95973"/>
          <a:ext cx="889000" cy="2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149100</xdr:rowOff>
    </xdr:from>
    <xdr:to>
      <xdr:col>10</xdr:col>
      <xdr:colOff>114300</xdr:colOff>
      <xdr:row>58</xdr:row>
      <xdr:rowOff>210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21750"/>
          <a:ext cx="889000" cy="2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37716</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65629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38436</xdr:rowOff>
    </xdr:from>
    <xdr:to>
      <xdr:col>24</xdr:col>
      <xdr:colOff>114300</xdr:colOff>
      <xdr:row>57</xdr:row>
      <xdr:rowOff>140036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1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61313</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6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62934</xdr:rowOff>
    </xdr:from>
    <xdr:to>
      <xdr:col>20</xdr:col>
      <xdr:colOff>38100</xdr:colOff>
      <xdr:row>57</xdr:row>
      <xdr:rowOff>164534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3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155661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2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72523</xdr:rowOff>
    </xdr:from>
    <xdr:to>
      <xdr:col>15</xdr:col>
      <xdr:colOff>101600</xdr:colOff>
      <xdr:row>58</xdr:row>
      <xdr:rowOff>2673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4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19200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62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98300</xdr:rowOff>
    </xdr:from>
    <xdr:to>
      <xdr:col>10</xdr:col>
      <xdr:colOff>165100</xdr:colOff>
      <xdr:row>58</xdr:row>
      <xdr:rowOff>28450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7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19577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6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120860</xdr:rowOff>
    </xdr:from>
    <xdr:to>
      <xdr:col>6</xdr:col>
      <xdr:colOff>38100</xdr:colOff>
      <xdr:row>58</xdr:row>
      <xdr:rowOff>51010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42137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86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120132</xdr:rowOff>
    </xdr:from>
    <xdr:to>
      <xdr:col>24</xdr:col>
      <xdr:colOff>63500</xdr:colOff>
      <xdr:row>77</xdr:row>
      <xdr:rowOff>122109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21782"/>
          <a:ext cx="838200" cy="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122109</xdr:rowOff>
    </xdr:from>
    <xdr:to>
      <xdr:col>19</xdr:col>
      <xdr:colOff>177800</xdr:colOff>
      <xdr:row>77</xdr:row>
      <xdr:rowOff>148020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23759"/>
          <a:ext cx="889000" cy="2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148020</xdr:rowOff>
    </xdr:from>
    <xdr:to>
      <xdr:col>15</xdr:col>
      <xdr:colOff>50800</xdr:colOff>
      <xdr:row>77</xdr:row>
      <xdr:rowOff>161463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49670"/>
          <a:ext cx="889000" cy="1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160320</xdr:rowOff>
    </xdr:from>
    <xdr:to>
      <xdr:col>10</xdr:col>
      <xdr:colOff>114300</xdr:colOff>
      <xdr:row>77</xdr:row>
      <xdr:rowOff>161463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36197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69332</xdr:rowOff>
    </xdr:from>
    <xdr:to>
      <xdr:col>24</xdr:col>
      <xdr:colOff>114300</xdr:colOff>
      <xdr:row>77</xdr:row>
      <xdr:rowOff>170932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7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155709</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8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71309</xdr:rowOff>
    </xdr:from>
    <xdr:to>
      <xdr:col>20</xdr:col>
      <xdr:colOff>38100</xdr:colOff>
      <xdr:row>78</xdr:row>
      <xdr:rowOff>1459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164036</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3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97220</xdr:rowOff>
    </xdr:from>
    <xdr:to>
      <xdr:col>15</xdr:col>
      <xdr:colOff>101600</xdr:colOff>
      <xdr:row>78</xdr:row>
      <xdr:rowOff>27370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18497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3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110663</xdr:rowOff>
    </xdr:from>
    <xdr:to>
      <xdr:col>10</xdr:col>
      <xdr:colOff>165100</xdr:colOff>
      <xdr:row>78</xdr:row>
      <xdr:rowOff>40813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1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31940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0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109520</xdr:rowOff>
    </xdr:from>
    <xdr:to>
      <xdr:col>6</xdr:col>
      <xdr:colOff>38100</xdr:colOff>
      <xdr:row>78</xdr:row>
      <xdr:rowOff>39670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1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30797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0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63300</xdr:rowOff>
    </xdr:from>
    <xdr:to>
      <xdr:col>24</xdr:col>
      <xdr:colOff>63500</xdr:colOff>
      <xdr:row>97</xdr:row>
      <xdr:rowOff>66911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693950"/>
          <a:ext cx="838200" cy="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63300</xdr:rowOff>
    </xdr:from>
    <xdr:to>
      <xdr:col>19</xdr:col>
      <xdr:colOff>177800</xdr:colOff>
      <xdr:row>97</xdr:row>
      <xdr:rowOff>70349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693950"/>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71838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60185</xdr:rowOff>
    </xdr:from>
    <xdr:to>
      <xdr:col>15</xdr:col>
      <xdr:colOff>50800</xdr:colOff>
      <xdr:row>97</xdr:row>
      <xdr:rowOff>70349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690835"/>
          <a:ext cx="889000" cy="1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122435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60185</xdr:rowOff>
    </xdr:from>
    <xdr:to>
      <xdr:col>10</xdr:col>
      <xdr:colOff>114300</xdr:colOff>
      <xdr:row>97</xdr:row>
      <xdr:rowOff>104800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90835"/>
          <a:ext cx="889000" cy="4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133066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20393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16111</xdr:rowOff>
    </xdr:from>
    <xdr:to>
      <xdr:col>24</xdr:col>
      <xdr:colOff>114300</xdr:colOff>
      <xdr:row>97</xdr:row>
      <xdr:rowOff>117711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4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165988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2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12500</xdr:rowOff>
    </xdr:from>
    <xdr:to>
      <xdr:col>20</xdr:col>
      <xdr:colOff>38100</xdr:colOff>
      <xdr:row>97</xdr:row>
      <xdr:rowOff>114100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105227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3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19549</xdr:rowOff>
    </xdr:from>
    <xdr:to>
      <xdr:col>15</xdr:col>
      <xdr:colOff>101600</xdr:colOff>
      <xdr:row>97</xdr:row>
      <xdr:rowOff>121149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5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112276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4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9385</xdr:rowOff>
    </xdr:from>
    <xdr:to>
      <xdr:col>10</xdr:col>
      <xdr:colOff>165100</xdr:colOff>
      <xdr:row>97</xdr:row>
      <xdr:rowOff>110985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102112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7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54000</xdr:rowOff>
    </xdr:from>
    <xdr:to>
      <xdr:col>6</xdr:col>
      <xdr:colOff>38100</xdr:colOff>
      <xdr:row>97</xdr:row>
      <xdr:rowOff>155600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146727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7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129339</xdr:rowOff>
    </xdr:from>
    <xdr:to>
      <xdr:col>55</xdr:col>
      <xdr:colOff>0</xdr:colOff>
      <xdr:row>38</xdr:row>
      <xdr:rowOff>135244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644439"/>
          <a:ext cx="8382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93786</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65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105168</xdr:rowOff>
    </xdr:from>
    <xdr:to>
      <xdr:col>50</xdr:col>
      <xdr:colOff>114300</xdr:colOff>
      <xdr:row>38</xdr:row>
      <xdr:rowOff>135244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620268"/>
          <a:ext cx="889000" cy="3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41823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1284</xdr:rowOff>
    </xdr:from>
    <xdr:to>
      <xdr:col>45</xdr:col>
      <xdr:colOff>177800</xdr:colOff>
      <xdr:row>38</xdr:row>
      <xdr:rowOff>105168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516384"/>
          <a:ext cx="889000" cy="10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51016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1284</xdr:rowOff>
    </xdr:from>
    <xdr:to>
      <xdr:col>41</xdr:col>
      <xdr:colOff>50800</xdr:colOff>
      <xdr:row>38</xdr:row>
      <xdr:rowOff>134838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16384"/>
          <a:ext cx="889000" cy="13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60818</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78539</xdr:rowOff>
    </xdr:from>
    <xdr:to>
      <xdr:col>55</xdr:col>
      <xdr:colOff>50800</xdr:colOff>
      <xdr:row>39</xdr:row>
      <xdr:rowOff>8689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9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164916</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50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84444</xdr:rowOff>
    </xdr:from>
    <xdr:to>
      <xdr:col>50</xdr:col>
      <xdr:colOff>165100</xdr:colOff>
      <xdr:row>39</xdr:row>
      <xdr:rowOff>14594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9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5721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9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54368</xdr:rowOff>
    </xdr:from>
    <xdr:to>
      <xdr:col>46</xdr:col>
      <xdr:colOff>38100</xdr:colOff>
      <xdr:row>38</xdr:row>
      <xdr:rowOff>155968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147095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6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121934</xdr:rowOff>
    </xdr:from>
    <xdr:to>
      <xdr:col>41</xdr:col>
      <xdr:colOff>101600</xdr:colOff>
      <xdr:row>38</xdr:row>
      <xdr:rowOff>52084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6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43211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55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84038</xdr:rowOff>
    </xdr:from>
    <xdr:to>
      <xdr:col>36</xdr:col>
      <xdr:colOff>165100</xdr:colOff>
      <xdr:row>39</xdr:row>
      <xdr:rowOff>14188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9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5315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9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134235</xdr:rowOff>
    </xdr:from>
    <xdr:to>
      <xdr:col>55</xdr:col>
      <xdr:colOff>0</xdr:colOff>
      <xdr:row>57</xdr:row>
      <xdr:rowOff>135756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06885"/>
          <a:ext cx="838200" cy="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105653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78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134235</xdr:rowOff>
    </xdr:from>
    <xdr:to>
      <xdr:col>50</xdr:col>
      <xdr:colOff>114300</xdr:colOff>
      <xdr:row>57</xdr:row>
      <xdr:rowOff>140336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06885"/>
          <a:ext cx="889000" cy="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48150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140336</xdr:rowOff>
    </xdr:from>
    <xdr:to>
      <xdr:col>45</xdr:col>
      <xdr:colOff>177800</xdr:colOff>
      <xdr:row>58</xdr:row>
      <xdr:rowOff>6888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12986"/>
          <a:ext cx="889000" cy="3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53401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135985</xdr:rowOff>
    </xdr:from>
    <xdr:to>
      <xdr:col>41</xdr:col>
      <xdr:colOff>50800</xdr:colOff>
      <xdr:row>58</xdr:row>
      <xdr:rowOff>6888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08635"/>
          <a:ext cx="889000" cy="4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37000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98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84956</xdr:rowOff>
    </xdr:from>
    <xdr:to>
      <xdr:col>55</xdr:col>
      <xdr:colOff>50800</xdr:colOff>
      <xdr:row>58</xdr:row>
      <xdr:rowOff>15106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5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107833</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0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83435</xdr:rowOff>
    </xdr:from>
    <xdr:to>
      <xdr:col>50</xdr:col>
      <xdr:colOff>165100</xdr:colOff>
      <xdr:row>58</xdr:row>
      <xdr:rowOff>13585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5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30112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631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89536</xdr:rowOff>
    </xdr:from>
    <xdr:to>
      <xdr:col>46</xdr:col>
      <xdr:colOff>38100</xdr:colOff>
      <xdr:row>58</xdr:row>
      <xdr:rowOff>19686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6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36213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637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127538</xdr:rowOff>
    </xdr:from>
    <xdr:to>
      <xdr:col>41</xdr:col>
      <xdr:colOff>101600</xdr:colOff>
      <xdr:row>58</xdr:row>
      <xdr:rowOff>57688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48815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99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85185</xdr:rowOff>
    </xdr:from>
    <xdr:to>
      <xdr:col>36</xdr:col>
      <xdr:colOff>165100</xdr:colOff>
      <xdr:row>58</xdr:row>
      <xdr:rowOff>15335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5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31862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633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13057</xdr:rowOff>
    </xdr:from>
    <xdr:to>
      <xdr:col>55</xdr:col>
      <xdr:colOff>0</xdr:colOff>
      <xdr:row>79</xdr:row>
      <xdr:rowOff>23899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57607"/>
          <a:ext cx="8382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107741</xdr:rowOff>
    </xdr:from>
    <xdr:to>
      <xdr:col>50</xdr:col>
      <xdr:colOff>114300</xdr:colOff>
      <xdr:row>79</xdr:row>
      <xdr:rowOff>23899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137941"/>
          <a:ext cx="889000" cy="43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107741</xdr:rowOff>
    </xdr:from>
    <xdr:to>
      <xdr:col>45</xdr:col>
      <xdr:colOff>177800</xdr:colOff>
      <xdr:row>77</xdr:row>
      <xdr:rowOff>67875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137941"/>
          <a:ext cx="889000" cy="13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122107</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50795" y="1349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54394</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61795" y="1342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133707</xdr:rowOff>
    </xdr:from>
    <xdr:to>
      <xdr:col>55</xdr:col>
      <xdr:colOff>50800</xdr:colOff>
      <xdr:row>79</xdr:row>
      <xdr:rowOff>63857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0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69738</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4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144549</xdr:rowOff>
    </xdr:from>
    <xdr:to>
      <xdr:col>50</xdr:col>
      <xdr:colOff>165100</xdr:colOff>
      <xdr:row>79</xdr:row>
      <xdr:rowOff>74699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1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65826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61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56941</xdr:rowOff>
    </xdr:from>
    <xdr:to>
      <xdr:col>46</xdr:col>
      <xdr:colOff>38100</xdr:colOff>
      <xdr:row>76</xdr:row>
      <xdr:rowOff>158541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08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3617</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50795" y="1286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17075</xdr:rowOff>
    </xdr:from>
    <xdr:to>
      <xdr:col>41</xdr:col>
      <xdr:colOff>101600</xdr:colOff>
      <xdr:row>77</xdr:row>
      <xdr:rowOff>118675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21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135202</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61795" y="1299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25482</xdr:rowOff>
    </xdr:from>
    <xdr:to>
      <xdr:col>55</xdr:col>
      <xdr:colOff>0</xdr:colOff>
      <xdr:row>97</xdr:row>
      <xdr:rowOff>28318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656132"/>
          <a:ext cx="838200" cy="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34927</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66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25482</xdr:rowOff>
    </xdr:from>
    <xdr:to>
      <xdr:col>50</xdr:col>
      <xdr:colOff>114300</xdr:colOff>
      <xdr:row>98</xdr:row>
      <xdr:rowOff>25133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656132"/>
          <a:ext cx="889000" cy="17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155021</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7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25133</xdr:rowOff>
    </xdr:from>
    <xdr:to>
      <xdr:col>45</xdr:col>
      <xdr:colOff>177800</xdr:colOff>
      <xdr:row>98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82723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148968</xdr:rowOff>
    </xdr:from>
    <xdr:to>
      <xdr:col>55</xdr:col>
      <xdr:colOff>50800</xdr:colOff>
      <xdr:row>97</xdr:row>
      <xdr:rowOff>79118</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60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395</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4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146132</xdr:rowOff>
    </xdr:from>
    <xdr:to>
      <xdr:col>50</xdr:col>
      <xdr:colOff>165100</xdr:colOff>
      <xdr:row>97</xdr:row>
      <xdr:rowOff>76282</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6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92809</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380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145783</xdr:rowOff>
    </xdr:from>
    <xdr:to>
      <xdr:col>46</xdr:col>
      <xdr:colOff>38100</xdr:colOff>
      <xdr:row>98</xdr:row>
      <xdr:rowOff>75933</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77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98</xdr:row>
      <xdr:rowOff>67060</xdr:rowOff>
    </xdr:from>
    <xdr:ext cx="378565"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61017" y="16869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146050</xdr:rowOff>
    </xdr:from>
    <xdr:to>
      <xdr:col>41</xdr:col>
      <xdr:colOff>101600</xdr:colOff>
      <xdr:row>98</xdr:row>
      <xdr:rowOff>76200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98</xdr:row>
      <xdr:rowOff>67327</xdr:rowOff>
    </xdr:from>
    <xdr:ext cx="249299"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736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22283</xdr:rowOff>
    </xdr:from>
    <xdr:to>
      <xdr:col>85</xdr:col>
      <xdr:colOff>127000</xdr:colOff>
      <xdr:row>39</xdr:row>
      <xdr:rowOff>42842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708833"/>
          <a:ext cx="838200" cy="2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42842</xdr:rowOff>
    </xdr:from>
    <xdr:to>
      <xdr:col>81</xdr:col>
      <xdr:colOff>50800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729392"/>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142933</xdr:rowOff>
    </xdr:from>
    <xdr:to>
      <xdr:col>85</xdr:col>
      <xdr:colOff>177800</xdr:colOff>
      <xdr:row>39</xdr:row>
      <xdr:rowOff>73083</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5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78959</xdr:rowOff>
    </xdr:from>
    <xdr:ext cx="469744"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163492</xdr:rowOff>
    </xdr:from>
    <xdr:to>
      <xdr:col>81</xdr:col>
      <xdr:colOff>101600</xdr:colOff>
      <xdr:row>39</xdr:row>
      <xdr:rowOff>93642</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7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84769</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2017" y="6771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39447</xdr:rowOff>
    </xdr:from>
    <xdr:to>
      <xdr:col>85</xdr:col>
      <xdr:colOff>127000</xdr:colOff>
      <xdr:row>77</xdr:row>
      <xdr:rowOff>43548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241097"/>
          <a:ext cx="838200" cy="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32166</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33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20320</xdr:rowOff>
    </xdr:from>
    <xdr:to>
      <xdr:col>81</xdr:col>
      <xdr:colOff>50800</xdr:colOff>
      <xdr:row>77</xdr:row>
      <xdr:rowOff>43548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221970"/>
          <a:ext cx="889000" cy="2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150779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171266</xdr:rowOff>
    </xdr:from>
    <xdr:to>
      <xdr:col>76</xdr:col>
      <xdr:colOff>114300</xdr:colOff>
      <xdr:row>77</xdr:row>
      <xdr:rowOff>20320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201466"/>
          <a:ext cx="889000" cy="2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150674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136891</xdr:rowOff>
    </xdr:from>
    <xdr:to>
      <xdr:col>71</xdr:col>
      <xdr:colOff>177800</xdr:colOff>
      <xdr:row>76</xdr:row>
      <xdr:rowOff>171266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167091"/>
          <a:ext cx="889000" cy="3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145347</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134118</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160097</xdr:rowOff>
    </xdr:from>
    <xdr:to>
      <xdr:col>85</xdr:col>
      <xdr:colOff>177800</xdr:colOff>
      <xdr:row>77</xdr:row>
      <xdr:rowOff>90247</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19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11524</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041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164198</xdr:rowOff>
    </xdr:from>
    <xdr:to>
      <xdr:col>81</xdr:col>
      <xdr:colOff>101600</xdr:colOff>
      <xdr:row>77</xdr:row>
      <xdr:rowOff>94348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19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110874</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96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140970</xdr:rowOff>
    </xdr:from>
    <xdr:to>
      <xdr:col>76</xdr:col>
      <xdr:colOff>165100</xdr:colOff>
      <xdr:row>77</xdr:row>
      <xdr:rowOff>71120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87647</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94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120466</xdr:rowOff>
    </xdr:from>
    <xdr:to>
      <xdr:col>72</xdr:col>
      <xdr:colOff>38100</xdr:colOff>
      <xdr:row>77</xdr:row>
      <xdr:rowOff>50616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15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67143</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92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86091</xdr:rowOff>
    </xdr:from>
    <xdr:to>
      <xdr:col>67</xdr:col>
      <xdr:colOff>101600</xdr:colOff>
      <xdr:row>77</xdr:row>
      <xdr:rowOff>16241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11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32767</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89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108503</xdr:rowOff>
    </xdr:from>
    <xdr:to>
      <xdr:col>85</xdr:col>
      <xdr:colOff>127000</xdr:colOff>
      <xdr:row>98</xdr:row>
      <xdr:rowOff>138040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5481300" y="16910603"/>
          <a:ext cx="838200" cy="2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171190</xdr:rowOff>
    </xdr:from>
    <xdr:to>
      <xdr:col>81</xdr:col>
      <xdr:colOff>50800</xdr:colOff>
      <xdr:row>98</xdr:row>
      <xdr:rowOff>108503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4592300" y="16801840"/>
          <a:ext cx="889000" cy="10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171190</xdr:rowOff>
    </xdr:from>
    <xdr:to>
      <xdr:col>76</xdr:col>
      <xdr:colOff>114300</xdr:colOff>
      <xdr:row>98</xdr:row>
      <xdr:rowOff>14936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801840"/>
          <a:ext cx="889000" cy="1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108973</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14936</xdr:rowOff>
    </xdr:from>
    <xdr:to>
      <xdr:col>71</xdr:col>
      <xdr:colOff>177800</xdr:colOff>
      <xdr:row>98</xdr:row>
      <xdr:rowOff>39241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817036"/>
          <a:ext cx="889000" cy="2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121260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104368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87240</xdr:rowOff>
    </xdr:from>
    <xdr:to>
      <xdr:col>85</xdr:col>
      <xdr:colOff>177800</xdr:colOff>
      <xdr:row>99</xdr:row>
      <xdr:rowOff>17390</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8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2167</xdr:rowOff>
    </xdr:from>
    <xdr:ext cx="469744"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80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57703</xdr:rowOff>
    </xdr:from>
    <xdr:to>
      <xdr:col>81</xdr:col>
      <xdr:colOff>101600</xdr:colOff>
      <xdr:row>98</xdr:row>
      <xdr:rowOff>159303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5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150430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95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120390</xdr:rowOff>
    </xdr:from>
    <xdr:to>
      <xdr:col>76</xdr:col>
      <xdr:colOff>165100</xdr:colOff>
      <xdr:row>98</xdr:row>
      <xdr:rowOff>50540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7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67067</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292795" y="16526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135586</xdr:rowOff>
    </xdr:from>
    <xdr:to>
      <xdr:col>72</xdr:col>
      <xdr:colOff>38100</xdr:colOff>
      <xdr:row>98</xdr:row>
      <xdr:rowOff>65736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76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82263</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03795" y="16541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159891</xdr:rowOff>
    </xdr:from>
    <xdr:to>
      <xdr:col>67</xdr:col>
      <xdr:colOff>101600</xdr:colOff>
      <xdr:row>98</xdr:row>
      <xdr:rowOff>90041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79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106568</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14795" y="1656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65607</xdr:rowOff>
    </xdr:from>
    <xdr:to>
      <xdr:col>116</xdr:col>
      <xdr:colOff>63500</xdr:colOff>
      <xdr:row>77</xdr:row>
      <xdr:rowOff>82539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267257"/>
          <a:ext cx="838200" cy="1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82539</xdr:rowOff>
    </xdr:from>
    <xdr:to>
      <xdr:col>111</xdr:col>
      <xdr:colOff>177800</xdr:colOff>
      <xdr:row>77</xdr:row>
      <xdr:rowOff>92977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284189"/>
          <a:ext cx="889000" cy="1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89362</xdr:rowOff>
    </xdr:from>
    <xdr:to>
      <xdr:col>107</xdr:col>
      <xdr:colOff>50800</xdr:colOff>
      <xdr:row>77</xdr:row>
      <xdr:rowOff>92977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3291012"/>
          <a:ext cx="889000" cy="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83460</xdr:rowOff>
    </xdr:from>
    <xdr:to>
      <xdr:col>102</xdr:col>
      <xdr:colOff>114300</xdr:colOff>
      <xdr:row>77</xdr:row>
      <xdr:rowOff>89362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656300" y="13285110"/>
          <a:ext cx="889000" cy="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56052</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65089</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14807</xdr:rowOff>
    </xdr:from>
    <xdr:to>
      <xdr:col>116</xdr:col>
      <xdr:colOff>114300</xdr:colOff>
      <xdr:row>77</xdr:row>
      <xdr:rowOff>116407</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21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164684</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19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31739</xdr:rowOff>
    </xdr:from>
    <xdr:to>
      <xdr:col>112</xdr:col>
      <xdr:colOff>38100</xdr:colOff>
      <xdr:row>77</xdr:row>
      <xdr:rowOff>133339</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124466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32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42177</xdr:rowOff>
    </xdr:from>
    <xdr:to>
      <xdr:col>107</xdr:col>
      <xdr:colOff>101600</xdr:colOff>
      <xdr:row>77</xdr:row>
      <xdr:rowOff>143777</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24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134904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33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38562</xdr:rowOff>
    </xdr:from>
    <xdr:to>
      <xdr:col>102</xdr:col>
      <xdr:colOff>165100</xdr:colOff>
      <xdr:row>77</xdr:row>
      <xdr:rowOff>140162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24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131289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33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32660</xdr:rowOff>
    </xdr:from>
    <xdr:to>
      <xdr:col>98</xdr:col>
      <xdr:colOff>38100</xdr:colOff>
      <xdr:row>77</xdr:row>
      <xdr:rowOff>134260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23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125387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32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lt"/>
              <a:ea typeface="+mn-ea"/>
              <a:cs typeface="+mn-cs"/>
            </a:rPr>
            <a:t>1,148</a:t>
          </a:r>
          <a:r>
            <a:rPr kumimoji="1" lang="ja-JP" altLang="ja-JP" sz="1300">
              <a:solidFill>
                <a:schemeClr val="dk1"/>
              </a:solidFill>
              <a:effectLst/>
              <a:latin typeface="+mn-lt"/>
              <a:ea typeface="+mn-ea"/>
              <a:cs typeface="+mn-cs"/>
            </a:rPr>
            <a:t>千円となっている。構成項目のうち、普通建設事業費は住民一人当たり</a:t>
          </a:r>
          <a:r>
            <a:rPr kumimoji="1" lang="en-US" altLang="ja-JP" sz="1300">
              <a:solidFill>
                <a:schemeClr val="dk1"/>
              </a:solidFill>
              <a:effectLst/>
              <a:latin typeface="+mn-lt"/>
              <a:ea typeface="+mn-ea"/>
              <a:cs typeface="+mn-cs"/>
            </a:rPr>
            <a:t>383,627</a:t>
          </a:r>
          <a:r>
            <a:rPr kumimoji="1" lang="ja-JP" altLang="ja-JP" sz="1300">
              <a:solidFill>
                <a:schemeClr val="dk1"/>
              </a:solidFill>
              <a:effectLst/>
              <a:latin typeface="+mn-lt"/>
              <a:ea typeface="+mn-ea"/>
              <a:cs typeface="+mn-cs"/>
            </a:rPr>
            <a:t>円となっており、類似団体平均と比較して</a:t>
          </a:r>
          <a:r>
            <a:rPr kumimoji="1" lang="en-US" altLang="ja-JP" sz="1300">
              <a:solidFill>
                <a:schemeClr val="dk1"/>
              </a:solidFill>
              <a:effectLst/>
              <a:latin typeface="+mn-lt"/>
              <a:ea typeface="+mn-ea"/>
              <a:cs typeface="+mn-cs"/>
            </a:rPr>
            <a:t>92,454</a:t>
          </a:r>
          <a:r>
            <a:rPr kumimoji="1" lang="ja-JP" altLang="ja-JP" sz="1300">
              <a:solidFill>
                <a:schemeClr val="dk1"/>
              </a:solidFill>
              <a:effectLst/>
              <a:latin typeface="+mn-lt"/>
              <a:ea typeface="+mn-ea"/>
              <a:cs typeface="+mn-cs"/>
            </a:rPr>
            <a:t>円高い状況となっている。これは、近年の道路関連事業や施設建設事業の増加によるものである。このため、今後は公共施設等総合管理計画に基づき、事業の取捨選択を徹底していくことで、過大な事業費とならないよう注意する。公債費についても類似団体平均を上回っているが、これは交付税措置率の高い地方債の発行を行っており、公債費充当一般財源に対して基準財政需要額算入額が上回っていることなどから、コストの高さほどの懸念材料ではないと考えるが、公債費負担対策については逐一実施することとする。一方、積立金については住民一人当たり</a:t>
          </a:r>
          <a:r>
            <a:rPr kumimoji="1" lang="en-US" altLang="ja-JP" sz="1300">
              <a:solidFill>
                <a:schemeClr val="dk1"/>
              </a:solidFill>
              <a:effectLst/>
              <a:latin typeface="+mn-lt"/>
              <a:ea typeface="+mn-ea"/>
              <a:cs typeface="+mn-cs"/>
            </a:rPr>
            <a:t>1,815</a:t>
          </a:r>
          <a:r>
            <a:rPr kumimoji="1" lang="ja-JP" altLang="ja-JP" sz="1300">
              <a:solidFill>
                <a:schemeClr val="dk1"/>
              </a:solidFill>
              <a:effectLst/>
              <a:latin typeface="+mn-lt"/>
              <a:ea typeface="+mn-ea"/>
              <a:cs typeface="+mn-cs"/>
            </a:rPr>
            <a:t>円と類似団体を</a:t>
          </a:r>
          <a:r>
            <a:rPr kumimoji="1" lang="en-US" altLang="ja-JP" sz="1300">
              <a:solidFill>
                <a:schemeClr val="dk1"/>
              </a:solidFill>
              <a:effectLst/>
              <a:latin typeface="+mn-lt"/>
              <a:ea typeface="+mn-ea"/>
              <a:cs typeface="+mn-cs"/>
            </a:rPr>
            <a:t>79,463</a:t>
          </a:r>
          <a:r>
            <a:rPr kumimoji="1" lang="ja-JP" altLang="ja-JP" sz="1300">
              <a:solidFill>
                <a:schemeClr val="dk1"/>
              </a:solidFill>
              <a:effectLst/>
              <a:latin typeface="+mn-lt"/>
              <a:ea typeface="+mn-ea"/>
              <a:cs typeface="+mn-cs"/>
            </a:rPr>
            <a:t>円下回った。これは基金への新規積立額が前年度に比して</a:t>
          </a:r>
          <a:r>
            <a:rPr kumimoji="1" lang="en-US" altLang="ja-JP" sz="1300">
              <a:solidFill>
                <a:schemeClr val="dk1"/>
              </a:solidFill>
              <a:effectLst/>
              <a:latin typeface="+mn-lt"/>
              <a:ea typeface="+mn-ea"/>
              <a:cs typeface="+mn-cs"/>
            </a:rPr>
            <a:t>100,406</a:t>
          </a:r>
          <a:r>
            <a:rPr kumimoji="1" lang="ja-JP" altLang="ja-JP" sz="1300">
              <a:solidFill>
                <a:schemeClr val="dk1"/>
              </a:solidFill>
              <a:effectLst/>
              <a:latin typeface="+mn-lt"/>
              <a:ea typeface="+mn-ea"/>
              <a:cs typeface="+mn-cs"/>
            </a:rPr>
            <a:t>千円も減少したことが要因である。積立金については、不必要な積立てを行うことは避ける等、今後とも適正な運用を図ることとする。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3,172
3,007
133.09
4,287,646
3,641,077
580,914
2,389,716
3,842,304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5569</xdr:rowOff>
    </xdr:from>
    <xdr:to>
      <xdr:col>24</xdr:col>
      <xdr:colOff>63500</xdr:colOff>
      <xdr:row>38</xdr:row>
      <xdr:rowOff>21742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520669"/>
          <a:ext cx="838200" cy="1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14713</xdr:rowOff>
    </xdr:from>
    <xdr:to>
      <xdr:col>19</xdr:col>
      <xdr:colOff>177800</xdr:colOff>
      <xdr:row>38</xdr:row>
      <xdr:rowOff>21742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529813"/>
          <a:ext cx="8890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14713</xdr:rowOff>
    </xdr:from>
    <xdr:to>
      <xdr:col>15</xdr:col>
      <xdr:colOff>50800</xdr:colOff>
      <xdr:row>38</xdr:row>
      <xdr:rowOff>36506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29813"/>
          <a:ext cx="8890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105624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36506</xdr:rowOff>
    </xdr:from>
    <xdr:to>
      <xdr:col>10</xdr:col>
      <xdr:colOff>114300</xdr:colOff>
      <xdr:row>38</xdr:row>
      <xdr:rowOff>43497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51606"/>
          <a:ext cx="889000" cy="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106481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108653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126219</xdr:rowOff>
    </xdr:from>
    <xdr:to>
      <xdr:col>24</xdr:col>
      <xdr:colOff>114300</xdr:colOff>
      <xdr:row>38</xdr:row>
      <xdr:rowOff>56369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6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41146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8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142392</xdr:rowOff>
    </xdr:from>
    <xdr:to>
      <xdr:col>20</xdr:col>
      <xdr:colOff>38100</xdr:colOff>
      <xdr:row>38</xdr:row>
      <xdr:rowOff>72543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860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63669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7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135363</xdr:rowOff>
    </xdr:from>
    <xdr:to>
      <xdr:col>15</xdr:col>
      <xdr:colOff>101600</xdr:colOff>
      <xdr:row>38</xdr:row>
      <xdr:rowOff>65513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7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56640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7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157156</xdr:rowOff>
    </xdr:from>
    <xdr:to>
      <xdr:col>10</xdr:col>
      <xdr:colOff>165100</xdr:colOff>
      <xdr:row>38</xdr:row>
      <xdr:rowOff>87306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50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78433</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59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164147</xdr:rowOff>
    </xdr:from>
    <xdr:to>
      <xdr:col>6</xdr:col>
      <xdr:colOff>38100</xdr:colOff>
      <xdr:row>38</xdr:row>
      <xdr:rowOff>94297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50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85424</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60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79439</xdr:rowOff>
    </xdr:from>
    <xdr:to>
      <xdr:col>24</xdr:col>
      <xdr:colOff>63500</xdr:colOff>
      <xdr:row>58</xdr:row>
      <xdr:rowOff>80233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10023539"/>
          <a:ext cx="838200" cy="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79439</xdr:rowOff>
    </xdr:from>
    <xdr:to>
      <xdr:col>19</xdr:col>
      <xdr:colOff>177800</xdr:colOff>
      <xdr:row>58</xdr:row>
      <xdr:rowOff>92101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23539"/>
          <a:ext cx="889000" cy="1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50822</xdr:rowOff>
    </xdr:from>
    <xdr:to>
      <xdr:col>15</xdr:col>
      <xdr:colOff>50800</xdr:colOff>
      <xdr:row>58</xdr:row>
      <xdr:rowOff>92101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94922"/>
          <a:ext cx="889000" cy="4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50822</xdr:rowOff>
    </xdr:from>
    <xdr:to>
      <xdr:col>10</xdr:col>
      <xdr:colOff>114300</xdr:colOff>
      <xdr:row>58</xdr:row>
      <xdr:rowOff>64468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94922"/>
          <a:ext cx="889000" cy="1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96654</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29433</xdr:rowOff>
    </xdr:from>
    <xdr:to>
      <xdr:col>24</xdr:col>
      <xdr:colOff>114300</xdr:colOff>
      <xdr:row>58</xdr:row>
      <xdr:rowOff>131033</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7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115810</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88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28639</xdr:rowOff>
    </xdr:from>
    <xdr:to>
      <xdr:col>20</xdr:col>
      <xdr:colOff>38100</xdr:colOff>
      <xdr:row>58</xdr:row>
      <xdr:rowOff>130239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7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121366</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65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41301</xdr:rowOff>
    </xdr:from>
    <xdr:to>
      <xdr:col>15</xdr:col>
      <xdr:colOff>101600</xdr:colOff>
      <xdr:row>58</xdr:row>
      <xdr:rowOff>142901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8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134028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7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xdr:rowOff>
    </xdr:from>
    <xdr:to>
      <xdr:col>10</xdr:col>
      <xdr:colOff>165100</xdr:colOff>
      <xdr:row>58</xdr:row>
      <xdr:rowOff>101622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4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92749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3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13668</xdr:rowOff>
    </xdr:from>
    <xdr:to>
      <xdr:col>6</xdr:col>
      <xdr:colOff>38100</xdr:colOff>
      <xdr:row>58</xdr:row>
      <xdr:rowOff>115268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5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106395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166315</xdr:rowOff>
    </xdr:from>
    <xdr:to>
      <xdr:col>24</xdr:col>
      <xdr:colOff>63500</xdr:colOff>
      <xdr:row>76</xdr:row>
      <xdr:rowOff>109351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025065"/>
          <a:ext cx="838200" cy="11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109351</xdr:rowOff>
    </xdr:from>
    <xdr:to>
      <xdr:col>19</xdr:col>
      <xdr:colOff>177800</xdr:colOff>
      <xdr:row>76</xdr:row>
      <xdr:rowOff>109762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139551"/>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12500</xdr:rowOff>
    </xdr:from>
    <xdr:to>
      <xdr:col>15</xdr:col>
      <xdr:colOff>50800</xdr:colOff>
      <xdr:row>76</xdr:row>
      <xdr:rowOff>109762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019300" y="13042700"/>
          <a:ext cx="889000" cy="9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16160</xdr:rowOff>
    </xdr:from>
    <xdr:to>
      <xdr:col>10</xdr:col>
      <xdr:colOff>114300</xdr:colOff>
      <xdr:row>76</xdr:row>
      <xdr:rowOff>12500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130300" y="12874910"/>
          <a:ext cx="889000" cy="16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79288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86687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115516</xdr:rowOff>
    </xdr:from>
    <xdr:to>
      <xdr:col>24</xdr:col>
      <xdr:colOff>114300</xdr:colOff>
      <xdr:row>76</xdr:row>
      <xdr:rowOff>45665</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9742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93943</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95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58551</xdr:rowOff>
    </xdr:from>
    <xdr:to>
      <xdr:col>20</xdr:col>
      <xdr:colOff>38100</xdr:colOff>
      <xdr:row>76</xdr:row>
      <xdr:rowOff>160151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8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151278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18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58962</xdr:rowOff>
    </xdr:from>
    <xdr:to>
      <xdr:col>15</xdr:col>
      <xdr:colOff>101600</xdr:colOff>
      <xdr:row>76</xdr:row>
      <xdr:rowOff>160562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8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151689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18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133150</xdr:rowOff>
    </xdr:from>
    <xdr:to>
      <xdr:col>10</xdr:col>
      <xdr:colOff>165100</xdr:colOff>
      <xdr:row>76</xdr:row>
      <xdr:rowOff>63300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99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54427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08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136810</xdr:rowOff>
    </xdr:from>
    <xdr:to>
      <xdr:col>6</xdr:col>
      <xdr:colOff>38100</xdr:colOff>
      <xdr:row>75</xdr:row>
      <xdr:rowOff>66960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82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83487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59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67337</xdr:rowOff>
    </xdr:from>
    <xdr:to>
      <xdr:col>24</xdr:col>
      <xdr:colOff>63500</xdr:colOff>
      <xdr:row>97</xdr:row>
      <xdr:rowOff>96090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697987"/>
          <a:ext cx="838200" cy="2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67337</xdr:rowOff>
    </xdr:from>
    <xdr:to>
      <xdr:col>19</xdr:col>
      <xdr:colOff>177800</xdr:colOff>
      <xdr:row>97</xdr:row>
      <xdr:rowOff>68503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97987"/>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68503</xdr:rowOff>
    </xdr:from>
    <xdr:to>
      <xdr:col>15</xdr:col>
      <xdr:colOff>50800</xdr:colOff>
      <xdr:row>97</xdr:row>
      <xdr:rowOff>116742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699153"/>
          <a:ext cx="889000" cy="4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101890</xdr:rowOff>
    </xdr:from>
    <xdr:to>
      <xdr:col>10</xdr:col>
      <xdr:colOff>114300</xdr:colOff>
      <xdr:row>97</xdr:row>
      <xdr:rowOff>116742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732540"/>
          <a:ext cx="889000" cy="1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45290</xdr:rowOff>
    </xdr:from>
    <xdr:to>
      <xdr:col>24</xdr:col>
      <xdr:colOff>114300</xdr:colOff>
      <xdr:row>97</xdr:row>
      <xdr:rowOff>146890</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7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23717</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5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16537</xdr:rowOff>
    </xdr:from>
    <xdr:to>
      <xdr:col>20</xdr:col>
      <xdr:colOff>38100</xdr:colOff>
      <xdr:row>97</xdr:row>
      <xdr:rowOff>118137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4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109264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73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17703</xdr:rowOff>
    </xdr:from>
    <xdr:to>
      <xdr:col>15</xdr:col>
      <xdr:colOff>101600</xdr:colOff>
      <xdr:row>97</xdr:row>
      <xdr:rowOff>119303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4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110430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74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65942</xdr:rowOff>
    </xdr:from>
    <xdr:to>
      <xdr:col>10</xdr:col>
      <xdr:colOff>165100</xdr:colOff>
      <xdr:row>97</xdr:row>
      <xdr:rowOff>167542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9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158669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78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51090</xdr:rowOff>
    </xdr:from>
    <xdr:to>
      <xdr:col>6</xdr:col>
      <xdr:colOff>38100</xdr:colOff>
      <xdr:row>97</xdr:row>
      <xdr:rowOff>152690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8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143817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77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94024</xdr:rowOff>
    </xdr:from>
    <xdr:to>
      <xdr:col>55</xdr:col>
      <xdr:colOff>0</xdr:colOff>
      <xdr:row>58</xdr:row>
      <xdr:rowOff>95203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38124"/>
          <a:ext cx="838200" cy="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29270</xdr:rowOff>
    </xdr:from>
    <xdr:to>
      <xdr:col>50</xdr:col>
      <xdr:colOff>114300</xdr:colOff>
      <xdr:row>58</xdr:row>
      <xdr:rowOff>95203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973370"/>
          <a:ext cx="889000" cy="6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21589</xdr:rowOff>
    </xdr:from>
    <xdr:to>
      <xdr:col>45</xdr:col>
      <xdr:colOff>177800</xdr:colOff>
      <xdr:row>58</xdr:row>
      <xdr:rowOff>29270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965689"/>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110200</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1005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21589</xdr:rowOff>
    </xdr:from>
    <xdr:to>
      <xdr:col>41</xdr:col>
      <xdr:colOff>50800</xdr:colOff>
      <xdr:row>58</xdr:row>
      <xdr:rowOff>97096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65689"/>
          <a:ext cx="889000" cy="7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103557</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1004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43224</xdr:rowOff>
    </xdr:from>
    <xdr:to>
      <xdr:col>55</xdr:col>
      <xdr:colOff>50800</xdr:colOff>
      <xdr:row>58</xdr:row>
      <xdr:rowOff>144824</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8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44403</xdr:rowOff>
    </xdr:from>
    <xdr:to>
      <xdr:col>50</xdr:col>
      <xdr:colOff>165100</xdr:colOff>
      <xdr:row>58</xdr:row>
      <xdr:rowOff>146003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8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137130</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8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149920</xdr:rowOff>
    </xdr:from>
    <xdr:to>
      <xdr:col>46</xdr:col>
      <xdr:colOff>38100</xdr:colOff>
      <xdr:row>58</xdr:row>
      <xdr:rowOff>80070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2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96597</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69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142239</xdr:rowOff>
    </xdr:from>
    <xdr:to>
      <xdr:col>41</xdr:col>
      <xdr:colOff>101600</xdr:colOff>
      <xdr:row>58</xdr:row>
      <xdr:rowOff>72389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1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88916</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69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46296</xdr:rowOff>
    </xdr:from>
    <xdr:to>
      <xdr:col>36</xdr:col>
      <xdr:colOff>165100</xdr:colOff>
      <xdr:row>58</xdr:row>
      <xdr:rowOff>147896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9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139023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8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4155</xdr:rowOff>
    </xdr:from>
    <xdr:to>
      <xdr:col>55</xdr:col>
      <xdr:colOff>0</xdr:colOff>
      <xdr:row>79</xdr:row>
      <xdr:rowOff>12223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548705"/>
          <a:ext cx="838200" cy="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10706</xdr:rowOff>
    </xdr:from>
    <xdr:to>
      <xdr:col>50</xdr:col>
      <xdr:colOff>114300</xdr:colOff>
      <xdr:row>79</xdr:row>
      <xdr:rowOff>12223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555256"/>
          <a:ext cx="889000" cy="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10706</xdr:rowOff>
    </xdr:from>
    <xdr:to>
      <xdr:col>45</xdr:col>
      <xdr:colOff>177800</xdr:colOff>
      <xdr:row>79</xdr:row>
      <xdr:rowOff>13691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555256"/>
          <a:ext cx="889000" cy="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11359</xdr:rowOff>
    </xdr:from>
    <xdr:to>
      <xdr:col>41</xdr:col>
      <xdr:colOff>50800</xdr:colOff>
      <xdr:row>79</xdr:row>
      <xdr:rowOff>13691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555909"/>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124805</xdr:rowOff>
    </xdr:from>
    <xdr:to>
      <xdr:col>55</xdr:col>
      <xdr:colOff>50800</xdr:colOff>
      <xdr:row>79</xdr:row>
      <xdr:rowOff>54955</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9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54264</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4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132873</xdr:rowOff>
    </xdr:from>
    <xdr:to>
      <xdr:col>50</xdr:col>
      <xdr:colOff>165100</xdr:colOff>
      <xdr:row>79</xdr:row>
      <xdr:rowOff>63023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50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54150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59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131356</xdr:rowOff>
    </xdr:from>
    <xdr:to>
      <xdr:col>46</xdr:col>
      <xdr:colOff>38100</xdr:colOff>
      <xdr:row>79</xdr:row>
      <xdr:rowOff>61506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5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52633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59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134341</xdr:rowOff>
    </xdr:from>
    <xdr:to>
      <xdr:col>41</xdr:col>
      <xdr:colOff>101600</xdr:colOff>
      <xdr:row>79</xdr:row>
      <xdr:rowOff>64491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50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55618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60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132009</xdr:rowOff>
    </xdr:from>
    <xdr:to>
      <xdr:col>36</xdr:col>
      <xdr:colOff>165100</xdr:colOff>
      <xdr:row>79</xdr:row>
      <xdr:rowOff>62159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50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53286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59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35482</xdr:rowOff>
    </xdr:from>
    <xdr:to>
      <xdr:col>55</xdr:col>
      <xdr:colOff>0</xdr:colOff>
      <xdr:row>97</xdr:row>
      <xdr:rowOff>45707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666132"/>
          <a:ext cx="838200" cy="1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100243</xdr:rowOff>
    </xdr:from>
    <xdr:ext cx="599010"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730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35482</xdr:rowOff>
    </xdr:from>
    <xdr:to>
      <xdr:col>50</xdr:col>
      <xdr:colOff>114300</xdr:colOff>
      <xdr:row>97</xdr:row>
      <xdr:rowOff>90567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666132"/>
          <a:ext cx="889000" cy="5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45299</xdr:rowOff>
    </xdr:from>
    <xdr:ext cx="599010"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39795" y="168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90567</xdr:rowOff>
    </xdr:from>
    <xdr:to>
      <xdr:col>45</xdr:col>
      <xdr:colOff>177800</xdr:colOff>
      <xdr:row>97</xdr:row>
      <xdr:rowOff>162602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721217"/>
          <a:ext cx="889000" cy="7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58560</xdr:rowOff>
    </xdr:from>
    <xdr:ext cx="599010"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50795" y="1686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113165</xdr:rowOff>
    </xdr:from>
    <xdr:to>
      <xdr:col>41</xdr:col>
      <xdr:colOff>50800</xdr:colOff>
      <xdr:row>97</xdr:row>
      <xdr:rowOff>162602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743815"/>
          <a:ext cx="889000" cy="4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34194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61795" y="1683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53906</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672795" y="1685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166357</xdr:rowOff>
    </xdr:from>
    <xdr:to>
      <xdr:col>55</xdr:col>
      <xdr:colOff>50800</xdr:colOff>
      <xdr:row>97</xdr:row>
      <xdr:rowOff>96507</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62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17784</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47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156132</xdr:rowOff>
    </xdr:from>
    <xdr:to>
      <xdr:col>50</xdr:col>
      <xdr:colOff>165100</xdr:colOff>
      <xdr:row>97</xdr:row>
      <xdr:rowOff>86282</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61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102809</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39795" y="16390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39767</xdr:rowOff>
    </xdr:from>
    <xdr:to>
      <xdr:col>46</xdr:col>
      <xdr:colOff>38100</xdr:colOff>
      <xdr:row>97</xdr:row>
      <xdr:rowOff>141367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67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157894</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5" y="1644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111802</xdr:rowOff>
    </xdr:from>
    <xdr:to>
      <xdr:col>41</xdr:col>
      <xdr:colOff>101600</xdr:colOff>
      <xdr:row>98</xdr:row>
      <xdr:rowOff>41952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74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58479</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517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62365</xdr:rowOff>
    </xdr:from>
    <xdr:to>
      <xdr:col>36</xdr:col>
      <xdr:colOff>165100</xdr:colOff>
      <xdr:row>97</xdr:row>
      <xdr:rowOff>163965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6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9042</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46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10000</xdr:rowOff>
    </xdr:from>
    <xdr:to>
      <xdr:col>85</xdr:col>
      <xdr:colOff>127000</xdr:colOff>
      <xdr:row>37</xdr:row>
      <xdr:rowOff>82489</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5481300" y="6353650"/>
          <a:ext cx="838200" cy="7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10000</xdr:rowOff>
    </xdr:from>
    <xdr:to>
      <xdr:col>81</xdr:col>
      <xdr:colOff>50800</xdr:colOff>
      <xdr:row>37</xdr:row>
      <xdr:rowOff>122395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4592300" y="6353650"/>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109891</xdr:rowOff>
    </xdr:from>
    <xdr:to>
      <xdr:col>76</xdr:col>
      <xdr:colOff>114300</xdr:colOff>
      <xdr:row>37</xdr:row>
      <xdr:rowOff>122395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3703300" y="6453541"/>
          <a:ext cx="889000" cy="1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63900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81940</xdr:rowOff>
    </xdr:from>
    <xdr:to>
      <xdr:col>71</xdr:col>
      <xdr:colOff>177800</xdr:colOff>
      <xdr:row>37</xdr:row>
      <xdr:rowOff>109891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814300" y="6425590"/>
          <a:ext cx="889000" cy="2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88772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31689</xdr:rowOff>
    </xdr:from>
    <xdr:to>
      <xdr:col>85</xdr:col>
      <xdr:colOff>177800</xdr:colOff>
      <xdr:row>37</xdr:row>
      <xdr:rowOff>133289</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37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10116</xdr:rowOff>
    </xdr:from>
    <xdr:ext cx="534377"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635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130650</xdr:rowOff>
    </xdr:from>
    <xdr:to>
      <xdr:col>81</xdr:col>
      <xdr:colOff>101600</xdr:colOff>
      <xdr:row>37</xdr:row>
      <xdr:rowOff>60800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3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51927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39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71595</xdr:rowOff>
    </xdr:from>
    <xdr:to>
      <xdr:col>76</xdr:col>
      <xdr:colOff>165100</xdr:colOff>
      <xdr:row>38</xdr:row>
      <xdr:rowOff>1745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64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164322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0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59091</xdr:rowOff>
    </xdr:from>
    <xdr:to>
      <xdr:col>72</xdr:col>
      <xdr:colOff>38100</xdr:colOff>
      <xdr:row>37</xdr:row>
      <xdr:rowOff>160691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640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151817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49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31140</xdr:rowOff>
    </xdr:from>
    <xdr:to>
      <xdr:col>67</xdr:col>
      <xdr:colOff>101600</xdr:colOff>
      <xdr:row>37</xdr:row>
      <xdr:rowOff>132740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63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123867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6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4409</xdr:rowOff>
    </xdr:from>
    <xdr:to>
      <xdr:col>85</xdr:col>
      <xdr:colOff>127000</xdr:colOff>
      <xdr:row>58</xdr:row>
      <xdr:rowOff>68893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5481300" y="9948509"/>
          <a:ext cx="838200" cy="6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44972</xdr:rowOff>
    </xdr:from>
    <xdr:to>
      <xdr:col>81</xdr:col>
      <xdr:colOff>50800</xdr:colOff>
      <xdr:row>58</xdr:row>
      <xdr:rowOff>4409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4592300" y="9817622"/>
          <a:ext cx="889000" cy="13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44972</xdr:rowOff>
    </xdr:from>
    <xdr:to>
      <xdr:col>76</xdr:col>
      <xdr:colOff>114300</xdr:colOff>
      <xdr:row>58</xdr:row>
      <xdr:rowOff>76884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9817622"/>
          <a:ext cx="889000" cy="20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5849</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292795"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36157</xdr:rowOff>
    </xdr:from>
    <xdr:to>
      <xdr:col>71</xdr:col>
      <xdr:colOff>177800</xdr:colOff>
      <xdr:row>58</xdr:row>
      <xdr:rowOff>76884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814300" y="9980257"/>
          <a:ext cx="889000" cy="4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18093</xdr:rowOff>
    </xdr:from>
    <xdr:to>
      <xdr:col>85</xdr:col>
      <xdr:colOff>177800</xdr:colOff>
      <xdr:row>58</xdr:row>
      <xdr:rowOff>119693</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96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104470</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87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125059</xdr:rowOff>
    </xdr:from>
    <xdr:to>
      <xdr:col>81</xdr:col>
      <xdr:colOff>101600</xdr:colOff>
      <xdr:row>58</xdr:row>
      <xdr:rowOff>55209</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89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46336</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181795" y="9990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165622</xdr:rowOff>
    </xdr:from>
    <xdr:to>
      <xdr:col>76</xdr:col>
      <xdr:colOff>165100</xdr:colOff>
      <xdr:row>57</xdr:row>
      <xdr:rowOff>95772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76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112299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9542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26084</xdr:rowOff>
    </xdr:from>
    <xdr:to>
      <xdr:col>72</xdr:col>
      <xdr:colOff>38100</xdr:colOff>
      <xdr:row>58</xdr:row>
      <xdr:rowOff>127684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97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118811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1006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156807</xdr:rowOff>
    </xdr:from>
    <xdr:to>
      <xdr:col>67</xdr:col>
      <xdr:colOff>101600</xdr:colOff>
      <xdr:row>58</xdr:row>
      <xdr:rowOff>86957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92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78084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02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22284</xdr:rowOff>
    </xdr:from>
    <xdr:to>
      <xdr:col>85</xdr:col>
      <xdr:colOff>127000</xdr:colOff>
      <xdr:row>79</xdr:row>
      <xdr:rowOff>42842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5481300" y="13566834"/>
          <a:ext cx="838200" cy="2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42842</xdr:rowOff>
    </xdr:from>
    <xdr:to>
      <xdr:col>81</xdr:col>
      <xdr:colOff>50800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4592300" y="13587392"/>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142934</xdr:rowOff>
    </xdr:from>
    <xdr:to>
      <xdr:col>85</xdr:col>
      <xdr:colOff>177800</xdr:colOff>
      <xdr:row>79</xdr:row>
      <xdr:rowOff>73084</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51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78960</xdr:rowOff>
    </xdr:from>
    <xdr:ext cx="469744"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45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163492</xdr:rowOff>
    </xdr:from>
    <xdr:to>
      <xdr:col>81</xdr:col>
      <xdr:colOff>101600</xdr:colOff>
      <xdr:row>79</xdr:row>
      <xdr:rowOff>93642</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53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84769</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2017" y="13629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39447</xdr:rowOff>
    </xdr:from>
    <xdr:to>
      <xdr:col>85</xdr:col>
      <xdr:colOff>127000</xdr:colOff>
      <xdr:row>97</xdr:row>
      <xdr:rowOff>43548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670097"/>
          <a:ext cx="838200" cy="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32138</xdr:rowOff>
    </xdr:from>
    <xdr:ext cx="599010"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20320</xdr:rowOff>
    </xdr:from>
    <xdr:to>
      <xdr:col>81</xdr:col>
      <xdr:colOff>50800</xdr:colOff>
      <xdr:row>97</xdr:row>
      <xdr:rowOff>43548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650970"/>
          <a:ext cx="889000" cy="2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150759</xdr:rowOff>
    </xdr:from>
    <xdr:ext cx="59901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181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171266</xdr:rowOff>
    </xdr:from>
    <xdr:to>
      <xdr:col>76</xdr:col>
      <xdr:colOff>114300</xdr:colOff>
      <xdr:row>97</xdr:row>
      <xdr:rowOff>20320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630466"/>
          <a:ext cx="889000" cy="2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150643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292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136891</xdr:rowOff>
    </xdr:from>
    <xdr:to>
      <xdr:col>71</xdr:col>
      <xdr:colOff>177800</xdr:colOff>
      <xdr:row>96</xdr:row>
      <xdr:rowOff>171266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596091"/>
          <a:ext cx="889000" cy="3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145344</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03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134114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14795"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160097</xdr:rowOff>
    </xdr:from>
    <xdr:to>
      <xdr:col>85</xdr:col>
      <xdr:colOff>177800</xdr:colOff>
      <xdr:row>97</xdr:row>
      <xdr:rowOff>90247</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6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11524</xdr:rowOff>
    </xdr:from>
    <xdr:ext cx="599010"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47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164198</xdr:rowOff>
    </xdr:from>
    <xdr:to>
      <xdr:col>81</xdr:col>
      <xdr:colOff>101600</xdr:colOff>
      <xdr:row>97</xdr:row>
      <xdr:rowOff>94348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62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110875</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398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140970</xdr:rowOff>
    </xdr:from>
    <xdr:to>
      <xdr:col>76</xdr:col>
      <xdr:colOff>165100</xdr:colOff>
      <xdr:row>97</xdr:row>
      <xdr:rowOff>71120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6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87647</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37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120466</xdr:rowOff>
    </xdr:from>
    <xdr:to>
      <xdr:col>72</xdr:col>
      <xdr:colOff>38100</xdr:colOff>
      <xdr:row>97</xdr:row>
      <xdr:rowOff>50616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57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67143</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354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86091</xdr:rowOff>
    </xdr:from>
    <xdr:to>
      <xdr:col>67</xdr:col>
      <xdr:colOff>101600</xdr:colOff>
      <xdr:row>97</xdr:row>
      <xdr:rowOff>16241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54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32768</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320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土木費の住民一人当たりコストは類似団体平均と比較して</a:t>
          </a:r>
          <a:r>
            <a:rPr kumimoji="1" lang="en-US" altLang="ja-JP" sz="1300">
              <a:solidFill>
                <a:schemeClr val="dk1"/>
              </a:solidFill>
              <a:effectLst/>
              <a:latin typeface="+mn-lt"/>
              <a:ea typeface="+mn-ea"/>
              <a:cs typeface="+mn-cs"/>
            </a:rPr>
            <a:t>138,790</a:t>
          </a:r>
          <a:r>
            <a:rPr kumimoji="1" lang="ja-JP" altLang="ja-JP" sz="1300">
              <a:solidFill>
                <a:schemeClr val="dk1"/>
              </a:solidFill>
              <a:effectLst/>
              <a:latin typeface="+mn-lt"/>
              <a:ea typeface="+mn-ea"/>
              <a:cs typeface="+mn-cs"/>
            </a:rPr>
            <a:t>円（</a:t>
          </a:r>
          <a:r>
            <a:rPr kumimoji="1" lang="en-US" altLang="ja-JP" sz="1300">
              <a:solidFill>
                <a:schemeClr val="dk1"/>
              </a:solidFill>
              <a:effectLst/>
              <a:latin typeface="+mn-lt"/>
              <a:ea typeface="+mn-ea"/>
              <a:cs typeface="+mn-cs"/>
            </a:rPr>
            <a:t>91.6</a:t>
          </a:r>
          <a:r>
            <a:rPr kumimoji="1" lang="ja-JP" altLang="ja-JP" sz="1300">
              <a:solidFill>
                <a:schemeClr val="dk1"/>
              </a:solidFill>
              <a:effectLst/>
              <a:latin typeface="+mn-lt"/>
              <a:ea typeface="+mn-ea"/>
              <a:cs typeface="+mn-cs"/>
            </a:rPr>
            <a:t>％）高い状況となっている。これは、当村が観光地であることや辺地対策として、国庫補助事業や交付税措置率の高い地方債を活用しながら道路建設事業を計画的且つ積極的に進めているからである。</a:t>
          </a:r>
          <a:endParaRPr lang="ja-JP" altLang="ja-JP" sz="1300">
            <a:effectLst/>
          </a:endParaRPr>
        </a:p>
        <a:p>
          <a:r>
            <a:rPr kumimoji="1" lang="ja-JP" altLang="ja-JP" sz="1300">
              <a:solidFill>
                <a:schemeClr val="dk1"/>
              </a:solidFill>
              <a:effectLst/>
              <a:latin typeface="+mn-lt"/>
              <a:ea typeface="+mn-ea"/>
              <a:cs typeface="+mn-cs"/>
            </a:rPr>
            <a:t>一方で当村の主産業である農畜産業関連経費の農林水産業費</a:t>
          </a:r>
          <a:r>
            <a:rPr kumimoji="1" lang="ja-JP" altLang="en-US" sz="1300">
              <a:solidFill>
                <a:schemeClr val="dk1"/>
              </a:solidFill>
              <a:effectLst/>
              <a:latin typeface="+mn-lt"/>
              <a:ea typeface="+mn-ea"/>
              <a:cs typeface="+mn-cs"/>
            </a:rPr>
            <a:t>については、</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年度において実施した農畜産物直売所建設事業費の皆減（△</a:t>
          </a:r>
          <a:r>
            <a:rPr kumimoji="1" lang="en-US" altLang="ja-JP" sz="1300">
              <a:solidFill>
                <a:schemeClr val="dk1"/>
              </a:solidFill>
              <a:effectLst/>
              <a:latin typeface="+mn-lt"/>
              <a:ea typeface="+mn-ea"/>
              <a:cs typeface="+mn-cs"/>
            </a:rPr>
            <a:t>156,645</a:t>
          </a:r>
          <a:r>
            <a:rPr kumimoji="1" lang="ja-JP" altLang="ja-JP" sz="1300">
              <a:solidFill>
                <a:schemeClr val="dk1"/>
              </a:solidFill>
              <a:effectLst/>
              <a:latin typeface="+mn-lt"/>
              <a:ea typeface="+mn-ea"/>
              <a:cs typeface="+mn-cs"/>
            </a:rPr>
            <a:t>千円）や県営畑地帯総合整備事業負担金</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減少（△</a:t>
          </a:r>
          <a:r>
            <a:rPr kumimoji="1" lang="en-US" altLang="ja-JP" sz="1300">
              <a:solidFill>
                <a:schemeClr val="dk1"/>
              </a:solidFill>
              <a:effectLst/>
              <a:latin typeface="+mn-lt"/>
              <a:ea typeface="+mn-ea"/>
              <a:cs typeface="+mn-cs"/>
            </a:rPr>
            <a:t>35,182</a:t>
          </a:r>
          <a:r>
            <a:rPr kumimoji="1" lang="ja-JP" altLang="ja-JP" sz="1300">
              <a:solidFill>
                <a:schemeClr val="dk1"/>
              </a:solidFill>
              <a:effectLst/>
              <a:latin typeface="+mn-lt"/>
              <a:ea typeface="+mn-ea"/>
              <a:cs typeface="+mn-cs"/>
            </a:rPr>
            <a:t>千円）したこ</a:t>
          </a:r>
          <a:r>
            <a:rPr kumimoji="1" lang="ja-JP" altLang="en-US" sz="1300">
              <a:solidFill>
                <a:schemeClr val="dk1"/>
              </a:solidFill>
              <a:effectLst/>
              <a:latin typeface="+mn-lt"/>
              <a:ea typeface="+mn-ea"/>
              <a:cs typeface="+mn-cs"/>
            </a:rPr>
            <a:t>とに伴い、数年類似団体平均よりも低い状況であるが、今後第</a:t>
          </a:r>
          <a:r>
            <a:rPr kumimoji="1" lang="en-US" altLang="ja-JP" sz="1300">
              <a:solidFill>
                <a:schemeClr val="dk1"/>
              </a:solidFill>
              <a:effectLst/>
              <a:latin typeface="+mn-lt"/>
              <a:ea typeface="+mn-ea"/>
              <a:cs typeface="+mn-cs"/>
            </a:rPr>
            <a:t>2</a:t>
          </a:r>
          <a:r>
            <a:rPr kumimoji="1" lang="ja-JP" altLang="en-US" sz="1300">
              <a:solidFill>
                <a:schemeClr val="dk1"/>
              </a:solidFill>
              <a:effectLst/>
              <a:latin typeface="+mn-lt"/>
              <a:ea typeface="+mn-ea"/>
              <a:cs typeface="+mn-cs"/>
            </a:rPr>
            <a:t>期の県営畑地帯総合整備事業の開始や農業基盤整備や耕作条件改善事業といった国庫補助金を活用した事業を予定しているため、増加が予想される。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商工費のコストが増加（一人当たり</a:t>
          </a:r>
          <a:r>
            <a:rPr kumimoji="1" lang="en-US" altLang="ja-JP" sz="1300">
              <a:solidFill>
                <a:schemeClr val="dk1"/>
              </a:solidFill>
              <a:effectLst/>
              <a:latin typeface="+mn-lt"/>
              <a:ea typeface="+mn-ea"/>
              <a:cs typeface="+mn-cs"/>
            </a:rPr>
            <a:t>+4,235</a:t>
          </a:r>
          <a:r>
            <a:rPr kumimoji="1" lang="ja-JP" altLang="en-US" sz="1300">
              <a:solidFill>
                <a:schemeClr val="dk1"/>
              </a:solidFill>
              <a:effectLst/>
              <a:latin typeface="+mn-lt"/>
              <a:ea typeface="+mn-ea"/>
              <a:cs typeface="+mn-cs"/>
            </a:rPr>
            <a:t>円）したのは、臨時的に太鼓祭りを開催（</a:t>
          </a:r>
          <a:r>
            <a:rPr kumimoji="1" lang="en-US" altLang="ja-JP" sz="1300">
              <a:solidFill>
                <a:schemeClr val="dk1"/>
              </a:solidFill>
              <a:effectLst/>
              <a:latin typeface="+mn-lt"/>
              <a:ea typeface="+mn-ea"/>
              <a:cs typeface="+mn-cs"/>
            </a:rPr>
            <a:t>+8,499</a:t>
          </a:r>
          <a:r>
            <a:rPr kumimoji="1" lang="ja-JP" altLang="en-US" sz="1300">
              <a:solidFill>
                <a:schemeClr val="dk1"/>
              </a:solidFill>
              <a:effectLst/>
              <a:latin typeface="+mn-lt"/>
              <a:ea typeface="+mn-ea"/>
              <a:cs typeface="+mn-cs"/>
            </a:rPr>
            <a:t>千円）したことや、村内で開催されるシクロクロス国際大会に補助金を支出（</a:t>
          </a:r>
          <a:r>
            <a:rPr kumimoji="1" lang="en-US" altLang="ja-JP" sz="1300">
              <a:solidFill>
                <a:schemeClr val="dk1"/>
              </a:solidFill>
              <a:effectLst/>
              <a:latin typeface="+mn-lt"/>
              <a:ea typeface="+mn-ea"/>
              <a:cs typeface="+mn-cs"/>
            </a:rPr>
            <a:t>+2,000</a:t>
          </a:r>
          <a:r>
            <a:rPr kumimoji="1" lang="ja-JP" altLang="en-US" sz="1300">
              <a:solidFill>
                <a:schemeClr val="dk1"/>
              </a:solidFill>
              <a:effectLst/>
              <a:latin typeface="+mn-lt"/>
              <a:ea typeface="+mn-ea"/>
              <a:cs typeface="+mn-cs"/>
            </a:rPr>
            <a:t>千円）したことによるものである。</a:t>
          </a:r>
          <a:endParaRPr lang="ja-JP" altLang="ja-JP" sz="1300">
            <a:effectLst/>
          </a:endParaRPr>
        </a:p>
        <a:p>
          <a:r>
            <a:rPr kumimoji="1" lang="ja-JP" altLang="ja-JP" sz="1300">
              <a:solidFill>
                <a:schemeClr val="dk1"/>
              </a:solidFill>
              <a:effectLst/>
              <a:latin typeface="+mn-lt"/>
              <a:ea typeface="+mn-ea"/>
              <a:cs typeface="+mn-cs"/>
            </a:rPr>
            <a:t>また、教育費についてコストが急激に減少（一人当たり△</a:t>
          </a:r>
          <a:r>
            <a:rPr kumimoji="1" lang="en-US" altLang="ja-JP" sz="1300">
              <a:solidFill>
                <a:schemeClr val="dk1"/>
              </a:solidFill>
              <a:effectLst/>
              <a:latin typeface="+mn-lt"/>
              <a:ea typeface="+mn-ea"/>
              <a:cs typeface="+mn-cs"/>
            </a:rPr>
            <a:t>33,850</a:t>
          </a:r>
          <a:r>
            <a:rPr kumimoji="1" lang="ja-JP" altLang="ja-JP" sz="1300">
              <a:solidFill>
                <a:schemeClr val="dk1"/>
              </a:solidFill>
              <a:effectLst/>
              <a:latin typeface="+mn-lt"/>
              <a:ea typeface="+mn-ea"/>
              <a:cs typeface="+mn-cs"/>
            </a:rPr>
            <a:t>円）したのは、社会福祉施設整備基金への新規積立が減少（△</a:t>
          </a:r>
          <a:r>
            <a:rPr kumimoji="1" lang="en-US" altLang="ja-JP" sz="1300">
              <a:solidFill>
                <a:schemeClr val="dk1"/>
              </a:solidFill>
              <a:effectLst/>
              <a:latin typeface="+mn-lt"/>
              <a:ea typeface="+mn-ea"/>
              <a:cs typeface="+mn-cs"/>
            </a:rPr>
            <a:t>100,000</a:t>
          </a:r>
          <a:r>
            <a:rPr kumimoji="1" lang="ja-JP" altLang="ja-JP" sz="1300">
              <a:solidFill>
                <a:schemeClr val="dk1"/>
              </a:solidFill>
              <a:effectLst/>
              <a:latin typeface="+mn-lt"/>
              <a:ea typeface="+mn-ea"/>
              <a:cs typeface="+mn-cs"/>
            </a:rPr>
            <a:t>千円）したことによるものである。</a:t>
          </a:r>
          <a:endParaRPr lang="ja-JP" altLang="ja-JP" sz="1300">
            <a:effectLst/>
          </a:endParaRPr>
        </a:p>
        <a:p>
          <a:r>
            <a:rPr kumimoji="1" lang="ja-JP" altLang="ja-JP" sz="1300">
              <a:solidFill>
                <a:schemeClr val="dk1"/>
              </a:solidFill>
              <a:effectLst/>
              <a:latin typeface="+mn-lt"/>
              <a:ea typeface="+mn-ea"/>
              <a:cs typeface="+mn-cs"/>
            </a:rPr>
            <a:t>消防費のコストが</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（一人当たり</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9,513</a:t>
          </a:r>
          <a:r>
            <a:rPr kumimoji="1" lang="ja-JP" altLang="ja-JP" sz="1300">
              <a:solidFill>
                <a:schemeClr val="dk1"/>
              </a:solidFill>
              <a:effectLst/>
              <a:latin typeface="+mn-lt"/>
              <a:ea typeface="+mn-ea"/>
              <a:cs typeface="+mn-cs"/>
            </a:rPr>
            <a:t>円）したのは、消防詰所建設（更新）事業</a:t>
          </a:r>
          <a:r>
            <a:rPr kumimoji="1" lang="ja-JP" altLang="en-US" sz="1300">
              <a:solidFill>
                <a:schemeClr val="dk1"/>
              </a:solidFill>
              <a:effectLst/>
              <a:latin typeface="+mn-lt"/>
              <a:ea typeface="+mn-ea"/>
              <a:cs typeface="+mn-cs"/>
            </a:rPr>
            <a:t>費が皆減（△</a:t>
          </a:r>
          <a:r>
            <a:rPr kumimoji="1" lang="en-US" altLang="ja-JP" sz="1300">
              <a:solidFill>
                <a:schemeClr val="dk1"/>
              </a:solidFill>
              <a:effectLst/>
              <a:latin typeface="+mn-lt"/>
              <a:ea typeface="+mn-ea"/>
              <a:cs typeface="+mn-cs"/>
            </a:rPr>
            <a:t>46,179</a:t>
          </a:r>
          <a:r>
            <a:rPr kumimoji="1" lang="ja-JP" altLang="ja-JP" sz="1300">
              <a:solidFill>
                <a:schemeClr val="dk1"/>
              </a:solidFill>
              <a:effectLst/>
              <a:latin typeface="+mn-lt"/>
              <a:ea typeface="+mn-ea"/>
              <a:cs typeface="+mn-cs"/>
            </a:rPr>
            <a:t>千円</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したことによるものである。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長野県南牧村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年度に</a:t>
          </a:r>
          <a:r>
            <a:rPr kumimoji="1" lang="en-US" altLang="ja-JP" sz="1300">
              <a:solidFill>
                <a:schemeClr val="dk1"/>
              </a:solidFill>
              <a:effectLst/>
              <a:latin typeface="+mn-lt"/>
              <a:ea typeface="+mn-ea"/>
              <a:cs typeface="+mn-cs"/>
            </a:rPr>
            <a:t>250,000</a:t>
          </a:r>
          <a:r>
            <a:rPr kumimoji="1" lang="ja-JP" altLang="ja-JP" sz="1300">
              <a:solidFill>
                <a:schemeClr val="dk1"/>
              </a:solidFill>
              <a:effectLst/>
              <a:latin typeface="+mn-lt"/>
              <a:ea typeface="+mn-ea"/>
              <a:cs typeface="+mn-cs"/>
            </a:rPr>
            <a:t>千円新規積立したので、財政調整基金の残高が増加した。実質収支額においては赤字がないため、全てプラスの比較的安定した数値となっているが、実質単年度収支については、単年度収支額や繰上償還金の有無等により、比率の増減が大きくなってい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長野県南牧村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年度まで、全ての会計において赤字額は発生していない。</a:t>
          </a:r>
          <a:endParaRPr lang="ja-JP" altLang="ja-JP" sz="1300">
            <a:effectLst/>
          </a:endParaRPr>
        </a:p>
        <a:p>
          <a:r>
            <a:rPr kumimoji="1" lang="ja-JP" altLang="ja-JP" sz="1300">
              <a:solidFill>
                <a:schemeClr val="dk1"/>
              </a:solidFill>
              <a:effectLst/>
              <a:latin typeface="+mn-lt"/>
              <a:ea typeface="+mn-ea"/>
              <a:cs typeface="+mn-cs"/>
            </a:rPr>
            <a:t>今後とも赤字額が発生しないよう健全な財政運営に努める。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長野県南牧村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元利償還金については、繰上償還や以前の借入利率の高い地方債の償還終了等により年々減少して</a:t>
          </a:r>
          <a:r>
            <a:rPr kumimoji="1" lang="ja-JP" altLang="en-US" sz="1300">
              <a:solidFill>
                <a:schemeClr val="dk1"/>
              </a:solidFill>
              <a:effectLst/>
              <a:latin typeface="+mn-lt"/>
              <a:ea typeface="+mn-ea"/>
              <a:cs typeface="+mn-cs"/>
            </a:rPr>
            <a:t>きたが、平成</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年度において増加に転じた</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これは、大型事業に充当するため借り入れた辺地対策事業債の元金償還額が増加（</a:t>
          </a:r>
          <a:r>
            <a:rPr kumimoji="1" lang="en-US" altLang="ja-JP" sz="1300">
              <a:solidFill>
                <a:schemeClr val="dk1"/>
              </a:solidFill>
              <a:effectLst/>
              <a:latin typeface="+mn-lt"/>
              <a:ea typeface="+mn-ea"/>
              <a:cs typeface="+mn-cs"/>
            </a:rPr>
            <a:t>+16</a:t>
          </a:r>
          <a:r>
            <a:rPr kumimoji="1" lang="ja-JP" altLang="en-US" sz="1300">
              <a:solidFill>
                <a:schemeClr val="dk1"/>
              </a:solidFill>
              <a:effectLst/>
              <a:latin typeface="+mn-lt"/>
              <a:ea typeface="+mn-ea"/>
              <a:cs typeface="+mn-cs"/>
            </a:rPr>
            <a:t>百万円）したことが、大きな要因である。</a:t>
          </a:r>
          <a:endParaRPr lang="ja-JP" altLang="ja-JP" sz="1300">
            <a:effectLst/>
          </a:endParaRPr>
        </a:p>
        <a:p>
          <a:r>
            <a:rPr kumimoji="1" lang="ja-JP" altLang="ja-JP" sz="1300">
              <a:solidFill>
                <a:schemeClr val="dk1"/>
              </a:solidFill>
              <a:effectLst/>
              <a:latin typeface="+mn-lt"/>
              <a:ea typeface="+mn-ea"/>
              <a:cs typeface="+mn-cs"/>
            </a:rPr>
            <a:t>実質公債費比率の分子の数値が小さいのは、交付税措置率の高い地方債を借入れしていることや、計画的な繰上償還の実施が影響している。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長野県南牧村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繰上償還や新たな起債発行額の抑制等により地方債の現在高は減少を続けてきたが、大型の公共事業の実施に伴う起債の発行により、平成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年度からは地方債の現在高が増加している。</a:t>
          </a:r>
          <a:endParaRPr lang="ja-JP" altLang="ja-JP" sz="1300">
            <a:effectLst/>
          </a:endParaRPr>
        </a:p>
        <a:p>
          <a:r>
            <a:rPr kumimoji="1" lang="ja-JP" altLang="ja-JP" sz="1300">
              <a:solidFill>
                <a:schemeClr val="dk1"/>
              </a:solidFill>
              <a:effectLst/>
              <a:latin typeface="+mn-lt"/>
              <a:ea typeface="+mn-ea"/>
              <a:cs typeface="+mn-cs"/>
            </a:rPr>
            <a:t>その一方で基金の新規積立により充当可能基金が増加し</a:t>
          </a:r>
          <a:r>
            <a:rPr kumimoji="1" lang="ja-JP" altLang="en-US" sz="1300">
              <a:solidFill>
                <a:schemeClr val="dk1"/>
              </a:solidFill>
              <a:effectLst/>
              <a:latin typeface="+mn-lt"/>
              <a:ea typeface="+mn-ea"/>
              <a:cs typeface="+mn-cs"/>
            </a:rPr>
            <a:t>てきた</a:t>
          </a:r>
          <a:r>
            <a:rPr kumimoji="1" lang="ja-JP" altLang="ja-JP" sz="1300">
              <a:solidFill>
                <a:schemeClr val="dk1"/>
              </a:solidFill>
              <a:effectLst/>
              <a:latin typeface="+mn-lt"/>
              <a:ea typeface="+mn-ea"/>
              <a:cs typeface="+mn-cs"/>
            </a:rPr>
            <a:t>ことや、交付税措置率の高い地方債を中心に起債発行しているため基準財政需要額算入見込額が増加し、結果的には将来負担比率の分子</a:t>
          </a:r>
          <a:r>
            <a:rPr kumimoji="1" lang="ja-JP" altLang="en-US" sz="1300">
              <a:solidFill>
                <a:schemeClr val="dk1"/>
              </a:solidFill>
              <a:effectLst/>
              <a:latin typeface="+mn-lt"/>
              <a:ea typeface="+mn-ea"/>
              <a:cs typeface="+mn-cs"/>
            </a:rPr>
            <a:t>は低い数値とな</a:t>
          </a:r>
          <a:r>
            <a:rPr kumimoji="1" lang="ja-JP" altLang="ja-JP" sz="1300">
              <a:solidFill>
                <a:schemeClr val="dk1"/>
              </a:solidFill>
              <a:effectLst/>
              <a:latin typeface="+mn-lt"/>
              <a:ea typeface="+mn-ea"/>
              <a:cs typeface="+mn-cs"/>
            </a:rPr>
            <a:t>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しかしながら、地方債の現在高の増加傾向は看過できない問題であるため、実施事業を選定し過度な地方債発行とならないよう注意する必要がある。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長野県南牧村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年度において、新規に地域防災情報等提供施設整備基金へ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百万円積立てしたほか、基金利子として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百万円積立し、前年度末と比較して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利息の再積立により微増していく予定だが、今後、単身者向け村営住宅の建設や小中学校統合に伴う学校教育施設整備や中部横断自動車道に係る接続道路や周辺整備事業へ基金充当を計画しているため、地域振興基金を中心に取り崩しを予定しており、中長期的には減少すると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地域振興基金：魅力ある地域づくりに資するための地域振興事業に必要となる費用の財源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広域的行政施設整備基金：行政区を超えた広域的行政施設の老朽化や不足のための施設整備のための財源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社会教育施設基金：社会教育施設の整備のための財源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地域防災情報等提供施設整備基金：地域防災情報等提供施設の整備及び健全な運営に必要となる費用の財源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：基金利子の再積立（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広域的行政施設整備基金：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基金利子の再積立（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社会教育施設基金：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基金利子の再積立（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地域防災情報等提供施設整備基金：施設加入金の新規積立（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百万円）と基金利子の再積立（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百万円）による増加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年度において実施予定の単身者向け村営住宅建設工事のため、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その後は、小中学校統合に伴う学校教育施設整備や中部横断自動車道に係る接続道路及び周辺整備事業に充当する予定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地域防災情報等提供施設整備基金：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施設の新規加入金を毎年度新規積立する予定であるため、毎年度概ね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百万円づつ増加する見込み</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基金利子の再積立（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年度ごとの事業量変動や、大規模災害の発生等の緊急を要する財政需要に対応するため、標準財政規模の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割を目途に積み立てることとしている。現在の残高（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654,986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千円）は標準財政規模（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2,389,716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％であるため、短期的には新規に積み立てる予定はなく、中長期的にも取り崩す予定はないため、減少は見込んでいない。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基金利子の再積立（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地方債の償還計画を踏まえ、短期的には新規に積み立てる予定はなく、また中長期的にも取り崩す予定はないため、減少は見込んでいない。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4287646</v>
      </c>
      <c r="BO4" s="372"/>
      <c r="BP4" s="372"/>
      <c r="BQ4" s="372"/>
      <c r="BR4" s="372"/>
      <c r="BS4" s="372"/>
      <c r="BT4" s="372"/>
      <c r="BU4" s="373"/>
      <c r="BV4" s="371">
        <v>4217595</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24.3</v>
      </c>
      <c r="CU4" s="378"/>
      <c r="CV4" s="378"/>
      <c r="CW4" s="378"/>
      <c r="CX4" s="378"/>
      <c r="CY4" s="378"/>
      <c r="CZ4" s="378"/>
      <c r="DA4" s="379"/>
      <c r="DB4" s="377">
        <v>21.2</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3641077</v>
      </c>
      <c r="BO5" s="409"/>
      <c r="BP5" s="409"/>
      <c r="BQ5" s="409"/>
      <c r="BR5" s="409"/>
      <c r="BS5" s="409"/>
      <c r="BT5" s="409"/>
      <c r="BU5" s="410"/>
      <c r="BV5" s="408">
        <v>3666247</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73.3</v>
      </c>
      <c r="CU5" s="406"/>
      <c r="CV5" s="406"/>
      <c r="CW5" s="406"/>
      <c r="CX5" s="406"/>
      <c r="CY5" s="406"/>
      <c r="CZ5" s="406"/>
      <c r="DA5" s="407"/>
      <c r="DB5" s="405">
        <v>68.2</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646569</v>
      </c>
      <c r="BO6" s="409"/>
      <c r="BP6" s="409"/>
      <c r="BQ6" s="409"/>
      <c r="BR6" s="409"/>
      <c r="BS6" s="409"/>
      <c r="BT6" s="409"/>
      <c r="BU6" s="410"/>
      <c r="BV6" s="408">
        <v>551348</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76.599999999999994</v>
      </c>
      <c r="CU6" s="446"/>
      <c r="CV6" s="446"/>
      <c r="CW6" s="446"/>
      <c r="CX6" s="446"/>
      <c r="CY6" s="446"/>
      <c r="CZ6" s="446"/>
      <c r="DA6" s="447"/>
      <c r="DB6" s="445">
        <v>71.099999999999994</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99</v>
      </c>
      <c r="AV7" s="441"/>
      <c r="AW7" s="441"/>
      <c r="AX7" s="441"/>
      <c r="AY7" s="442" t="s">
        <v>100</v>
      </c>
      <c r="AZ7" s="443"/>
      <c r="BA7" s="443"/>
      <c r="BB7" s="443"/>
      <c r="BC7" s="443"/>
      <c r="BD7" s="443"/>
      <c r="BE7" s="443"/>
      <c r="BF7" s="443"/>
      <c r="BG7" s="443"/>
      <c r="BH7" s="443"/>
      <c r="BI7" s="443"/>
      <c r="BJ7" s="443"/>
      <c r="BK7" s="443"/>
      <c r="BL7" s="443"/>
      <c r="BM7" s="444"/>
      <c r="BN7" s="408">
        <v>65655</v>
      </c>
      <c r="BO7" s="409"/>
      <c r="BP7" s="409"/>
      <c r="BQ7" s="409"/>
      <c r="BR7" s="409"/>
      <c r="BS7" s="409"/>
      <c r="BT7" s="409"/>
      <c r="BU7" s="410"/>
      <c r="BV7" s="408">
        <v>33301</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2389716</v>
      </c>
      <c r="CU7" s="409"/>
      <c r="CV7" s="409"/>
      <c r="CW7" s="409"/>
      <c r="CX7" s="409"/>
      <c r="CY7" s="409"/>
      <c r="CZ7" s="409"/>
      <c r="DA7" s="410"/>
      <c r="DB7" s="408">
        <v>2438263</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103</v>
      </c>
      <c r="AV8" s="441"/>
      <c r="AW8" s="441"/>
      <c r="AX8" s="441"/>
      <c r="AY8" s="442" t="s">
        <v>104</v>
      </c>
      <c r="AZ8" s="443"/>
      <c r="BA8" s="443"/>
      <c r="BB8" s="443"/>
      <c r="BC8" s="443"/>
      <c r="BD8" s="443"/>
      <c r="BE8" s="443"/>
      <c r="BF8" s="443"/>
      <c r="BG8" s="443"/>
      <c r="BH8" s="443"/>
      <c r="BI8" s="443"/>
      <c r="BJ8" s="443"/>
      <c r="BK8" s="443"/>
      <c r="BL8" s="443"/>
      <c r="BM8" s="444"/>
      <c r="BN8" s="408">
        <v>580914</v>
      </c>
      <c r="BO8" s="409"/>
      <c r="BP8" s="409"/>
      <c r="BQ8" s="409"/>
      <c r="BR8" s="409"/>
      <c r="BS8" s="409"/>
      <c r="BT8" s="409"/>
      <c r="BU8" s="410"/>
      <c r="BV8" s="408">
        <v>518047</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0.3</v>
      </c>
      <c r="CU8" s="449"/>
      <c r="CV8" s="449"/>
      <c r="CW8" s="449"/>
      <c r="CX8" s="449"/>
      <c r="CY8" s="449"/>
      <c r="CZ8" s="449"/>
      <c r="DA8" s="450"/>
      <c r="DB8" s="448">
        <v>0.28000000000000003</v>
      </c>
      <c r="DC8" s="449"/>
      <c r="DD8" s="449"/>
      <c r="DE8" s="449"/>
      <c r="DF8" s="449"/>
      <c r="DG8" s="449"/>
      <c r="DH8" s="449"/>
      <c r="DI8" s="450"/>
      <c r="DJ8" s="165"/>
      <c r="DK8" s="165"/>
      <c r="DL8" s="165"/>
      <c r="DM8" s="165"/>
      <c r="DN8" s="165"/>
      <c r="DO8" s="165"/>
    </row>
    <row r="9" spans="1:119" ht="18.75" customHeight="1" thickBot="1" x14ac:dyDescent="0.2">
      <c r="A9" s="166"/>
      <c r="B9" s="402" t="s">
        <v>106</v>
      </c>
      <c r="C9" s="403"/>
      <c r="D9" s="403"/>
      <c r="E9" s="403"/>
      <c r="F9" s="403"/>
      <c r="G9" s="403"/>
      <c r="H9" s="403"/>
      <c r="I9" s="403"/>
      <c r="J9" s="403"/>
      <c r="K9" s="451"/>
      <c r="L9" s="452" t="s">
        <v>107</v>
      </c>
      <c r="M9" s="453"/>
      <c r="N9" s="453"/>
      <c r="O9" s="453"/>
      <c r="P9" s="453"/>
      <c r="Q9" s="454"/>
      <c r="R9" s="455">
        <v>3408</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110</v>
      </c>
      <c r="AV9" s="441"/>
      <c r="AW9" s="441"/>
      <c r="AX9" s="441"/>
      <c r="AY9" s="442" t="s">
        <v>111</v>
      </c>
      <c r="AZ9" s="443"/>
      <c r="BA9" s="443"/>
      <c r="BB9" s="443"/>
      <c r="BC9" s="443"/>
      <c r="BD9" s="443"/>
      <c r="BE9" s="443"/>
      <c r="BF9" s="443"/>
      <c r="BG9" s="443"/>
      <c r="BH9" s="443"/>
      <c r="BI9" s="443"/>
      <c r="BJ9" s="443"/>
      <c r="BK9" s="443"/>
      <c r="BL9" s="443"/>
      <c r="BM9" s="444"/>
      <c r="BN9" s="408">
        <v>62867</v>
      </c>
      <c r="BO9" s="409"/>
      <c r="BP9" s="409"/>
      <c r="BQ9" s="409"/>
      <c r="BR9" s="409"/>
      <c r="BS9" s="409"/>
      <c r="BT9" s="409"/>
      <c r="BU9" s="410"/>
      <c r="BV9" s="408">
        <v>212943</v>
      </c>
      <c r="BW9" s="409"/>
      <c r="BX9" s="409"/>
      <c r="BY9" s="409"/>
      <c r="BZ9" s="409"/>
      <c r="CA9" s="409"/>
      <c r="CB9" s="409"/>
      <c r="CC9" s="410"/>
      <c r="CD9" s="411" t="s">
        <v>112</v>
      </c>
      <c r="CE9" s="412"/>
      <c r="CF9" s="412"/>
      <c r="CG9" s="412"/>
      <c r="CH9" s="412"/>
      <c r="CI9" s="412"/>
      <c r="CJ9" s="412"/>
      <c r="CK9" s="412"/>
      <c r="CL9" s="412"/>
      <c r="CM9" s="412"/>
      <c r="CN9" s="412"/>
      <c r="CO9" s="412"/>
      <c r="CP9" s="412"/>
      <c r="CQ9" s="412"/>
      <c r="CR9" s="412"/>
      <c r="CS9" s="413"/>
      <c r="CT9" s="405">
        <v>18.899999999999999</v>
      </c>
      <c r="CU9" s="406"/>
      <c r="CV9" s="406"/>
      <c r="CW9" s="406"/>
      <c r="CX9" s="406"/>
      <c r="CY9" s="406"/>
      <c r="CZ9" s="406"/>
      <c r="DA9" s="407"/>
      <c r="DB9" s="405">
        <v>19.3</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113</v>
      </c>
      <c r="M10" s="438"/>
      <c r="N10" s="438"/>
      <c r="O10" s="438"/>
      <c r="P10" s="438"/>
      <c r="Q10" s="439"/>
      <c r="R10" s="459">
        <v>3528</v>
      </c>
      <c r="S10" s="460"/>
      <c r="T10" s="460"/>
      <c r="U10" s="460"/>
      <c r="V10" s="461"/>
      <c r="W10" s="396"/>
      <c r="X10" s="397"/>
      <c r="Y10" s="397"/>
      <c r="Z10" s="397"/>
      <c r="AA10" s="397"/>
      <c r="AB10" s="397"/>
      <c r="AC10" s="397"/>
      <c r="AD10" s="397"/>
      <c r="AE10" s="397"/>
      <c r="AF10" s="397"/>
      <c r="AG10" s="397"/>
      <c r="AH10" s="397"/>
      <c r="AI10" s="397"/>
      <c r="AJ10" s="397"/>
      <c r="AK10" s="397"/>
      <c r="AL10" s="400"/>
      <c r="AM10" s="437" t="s">
        <v>114</v>
      </c>
      <c r="AN10" s="438"/>
      <c r="AO10" s="438"/>
      <c r="AP10" s="438"/>
      <c r="AQ10" s="438"/>
      <c r="AR10" s="438"/>
      <c r="AS10" s="438"/>
      <c r="AT10" s="439"/>
      <c r="AU10" s="440" t="s">
        <v>103</v>
      </c>
      <c r="AV10" s="441"/>
      <c r="AW10" s="441"/>
      <c r="AX10" s="441"/>
      <c r="AY10" s="442" t="s">
        <v>115</v>
      </c>
      <c r="AZ10" s="443"/>
      <c r="BA10" s="443"/>
      <c r="BB10" s="443"/>
      <c r="BC10" s="443"/>
      <c r="BD10" s="443"/>
      <c r="BE10" s="443"/>
      <c r="BF10" s="443"/>
      <c r="BG10" s="443"/>
      <c r="BH10" s="443"/>
      <c r="BI10" s="443"/>
      <c r="BJ10" s="443"/>
      <c r="BK10" s="443"/>
      <c r="BL10" s="443"/>
      <c r="BM10" s="444"/>
      <c r="BN10" s="408">
        <v>455</v>
      </c>
      <c r="BO10" s="409"/>
      <c r="BP10" s="409"/>
      <c r="BQ10" s="409"/>
      <c r="BR10" s="409"/>
      <c r="BS10" s="409"/>
      <c r="BT10" s="409"/>
      <c r="BU10" s="410"/>
      <c r="BV10" s="408">
        <v>1275</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110</v>
      </c>
      <c r="AV11" s="441"/>
      <c r="AW11" s="441"/>
      <c r="AX11" s="441"/>
      <c r="AY11" s="442" t="s">
        <v>120</v>
      </c>
      <c r="AZ11" s="443"/>
      <c r="BA11" s="443"/>
      <c r="BB11" s="443"/>
      <c r="BC11" s="443"/>
      <c r="BD11" s="443"/>
      <c r="BE11" s="443"/>
      <c r="BF11" s="443"/>
      <c r="BG11" s="443"/>
      <c r="BH11" s="443"/>
      <c r="BI11" s="443"/>
      <c r="BJ11" s="443"/>
      <c r="BK11" s="443"/>
      <c r="BL11" s="443"/>
      <c r="BM11" s="444"/>
      <c r="BN11" s="408">
        <v>134020</v>
      </c>
      <c r="BO11" s="409"/>
      <c r="BP11" s="409"/>
      <c r="BQ11" s="409"/>
      <c r="BR11" s="409"/>
      <c r="BS11" s="409"/>
      <c r="BT11" s="409"/>
      <c r="BU11" s="410"/>
      <c r="BV11" s="408">
        <v>132700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x14ac:dyDescent="0.15">
      <c r="A12" s="166"/>
      <c r="B12" s="468" t="s">
        <v>124</v>
      </c>
      <c r="C12" s="469"/>
      <c r="D12" s="469"/>
      <c r="E12" s="469"/>
      <c r="F12" s="469"/>
      <c r="G12" s="469"/>
      <c r="H12" s="469"/>
      <c r="I12" s="469"/>
      <c r="J12" s="469"/>
      <c r="K12" s="470"/>
      <c r="L12" s="477" t="s">
        <v>125</v>
      </c>
      <c r="M12" s="478"/>
      <c r="N12" s="478"/>
      <c r="O12" s="478"/>
      <c r="P12" s="478"/>
      <c r="Q12" s="479"/>
      <c r="R12" s="480">
        <v>3172</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103</v>
      </c>
      <c r="AV12" s="441"/>
      <c r="AW12" s="441"/>
      <c r="AX12" s="441"/>
      <c r="AY12" s="442" t="s">
        <v>129</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123</v>
      </c>
      <c r="CU12" s="449"/>
      <c r="CV12" s="449"/>
      <c r="CW12" s="449"/>
      <c r="CX12" s="449"/>
      <c r="CY12" s="449"/>
      <c r="CZ12" s="449"/>
      <c r="DA12" s="450"/>
      <c r="DB12" s="448" t="s">
        <v>123</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131</v>
      </c>
      <c r="N13" s="497"/>
      <c r="O13" s="497"/>
      <c r="P13" s="497"/>
      <c r="Q13" s="498"/>
      <c r="R13" s="489">
        <v>3007</v>
      </c>
      <c r="S13" s="490"/>
      <c r="T13" s="490"/>
      <c r="U13" s="490"/>
      <c r="V13" s="491"/>
      <c r="W13" s="424" t="s">
        <v>132</v>
      </c>
      <c r="X13" s="425"/>
      <c r="Y13" s="425"/>
      <c r="Z13" s="425"/>
      <c r="AA13" s="425"/>
      <c r="AB13" s="415"/>
      <c r="AC13" s="459">
        <v>1330</v>
      </c>
      <c r="AD13" s="460"/>
      <c r="AE13" s="460"/>
      <c r="AF13" s="460"/>
      <c r="AG13" s="499"/>
      <c r="AH13" s="459">
        <v>1339</v>
      </c>
      <c r="AI13" s="460"/>
      <c r="AJ13" s="460"/>
      <c r="AK13" s="460"/>
      <c r="AL13" s="461"/>
      <c r="AM13" s="437" t="s">
        <v>133</v>
      </c>
      <c r="AN13" s="438"/>
      <c r="AO13" s="438"/>
      <c r="AP13" s="438"/>
      <c r="AQ13" s="438"/>
      <c r="AR13" s="438"/>
      <c r="AS13" s="438"/>
      <c r="AT13" s="439"/>
      <c r="AU13" s="440" t="s">
        <v>110</v>
      </c>
      <c r="AV13" s="441"/>
      <c r="AW13" s="441"/>
      <c r="AX13" s="441"/>
      <c r="AY13" s="442" t="s">
        <v>134</v>
      </c>
      <c r="AZ13" s="443"/>
      <c r="BA13" s="443"/>
      <c r="BB13" s="443"/>
      <c r="BC13" s="443"/>
      <c r="BD13" s="443"/>
      <c r="BE13" s="443"/>
      <c r="BF13" s="443"/>
      <c r="BG13" s="443"/>
      <c r="BH13" s="443"/>
      <c r="BI13" s="443"/>
      <c r="BJ13" s="443"/>
      <c r="BK13" s="443"/>
      <c r="BL13" s="443"/>
      <c r="BM13" s="444"/>
      <c r="BN13" s="408">
        <v>197342</v>
      </c>
      <c r="BO13" s="409"/>
      <c r="BP13" s="409"/>
      <c r="BQ13" s="409"/>
      <c r="BR13" s="409"/>
      <c r="BS13" s="409"/>
      <c r="BT13" s="409"/>
      <c r="BU13" s="410"/>
      <c r="BV13" s="408">
        <v>346918</v>
      </c>
      <c r="BW13" s="409"/>
      <c r="BX13" s="409"/>
      <c r="BY13" s="409"/>
      <c r="BZ13" s="409"/>
      <c r="CA13" s="409"/>
      <c r="CB13" s="409"/>
      <c r="CC13" s="410"/>
      <c r="CD13" s="411" t="s">
        <v>135</v>
      </c>
      <c r="CE13" s="412"/>
      <c r="CF13" s="412"/>
      <c r="CG13" s="412"/>
      <c r="CH13" s="412"/>
      <c r="CI13" s="412"/>
      <c r="CJ13" s="412"/>
      <c r="CK13" s="412"/>
      <c r="CL13" s="412"/>
      <c r="CM13" s="412"/>
      <c r="CN13" s="412"/>
      <c r="CO13" s="412"/>
      <c r="CP13" s="412"/>
      <c r="CQ13" s="412"/>
      <c r="CR13" s="412"/>
      <c r="CS13" s="413"/>
      <c r="CT13" s="405">
        <v>-0.2</v>
      </c>
      <c r="CU13" s="406"/>
      <c r="CV13" s="406"/>
      <c r="CW13" s="406"/>
      <c r="CX13" s="406"/>
      <c r="CY13" s="406"/>
      <c r="CZ13" s="406"/>
      <c r="DA13" s="407"/>
      <c r="DB13" s="405">
        <v>0.3</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136</v>
      </c>
      <c r="M14" s="487"/>
      <c r="N14" s="487"/>
      <c r="O14" s="487"/>
      <c r="P14" s="487"/>
      <c r="Q14" s="488"/>
      <c r="R14" s="489">
        <v>3198</v>
      </c>
      <c r="S14" s="490"/>
      <c r="T14" s="490"/>
      <c r="U14" s="490"/>
      <c r="V14" s="491"/>
      <c r="W14" s="398"/>
      <c r="X14" s="399"/>
      <c r="Y14" s="399"/>
      <c r="Z14" s="399"/>
      <c r="AA14" s="399"/>
      <c r="AB14" s="388"/>
      <c r="AC14" s="492">
        <v>60.7</v>
      </c>
      <c r="AD14" s="493"/>
      <c r="AE14" s="493"/>
      <c r="AF14" s="493"/>
      <c r="AG14" s="494"/>
      <c r="AH14" s="492">
        <v>61.4</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137</v>
      </c>
      <c r="CE14" s="501"/>
      <c r="CF14" s="501"/>
      <c r="CG14" s="501"/>
      <c r="CH14" s="501"/>
      <c r="CI14" s="501"/>
      <c r="CJ14" s="501"/>
      <c r="CK14" s="501"/>
      <c r="CL14" s="501"/>
      <c r="CM14" s="501"/>
      <c r="CN14" s="501"/>
      <c r="CO14" s="501"/>
      <c r="CP14" s="501"/>
      <c r="CQ14" s="501"/>
      <c r="CR14" s="501"/>
      <c r="CS14" s="502"/>
      <c r="CT14" s="503" t="s">
        <v>123</v>
      </c>
      <c r="CU14" s="504"/>
      <c r="CV14" s="504"/>
      <c r="CW14" s="504"/>
      <c r="CX14" s="504"/>
      <c r="CY14" s="504"/>
      <c r="CZ14" s="504"/>
      <c r="DA14" s="505"/>
      <c r="DB14" s="503" t="s">
        <v>123</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138</v>
      </c>
      <c r="N15" s="497"/>
      <c r="O15" s="497"/>
      <c r="P15" s="497"/>
      <c r="Q15" s="498"/>
      <c r="R15" s="489">
        <v>3046</v>
      </c>
      <c r="S15" s="490"/>
      <c r="T15" s="490"/>
      <c r="U15" s="490"/>
      <c r="V15" s="491"/>
      <c r="W15" s="424" t="s">
        <v>139</v>
      </c>
      <c r="X15" s="425"/>
      <c r="Y15" s="425"/>
      <c r="Z15" s="425"/>
      <c r="AA15" s="425"/>
      <c r="AB15" s="415"/>
      <c r="AC15" s="459">
        <v>105</v>
      </c>
      <c r="AD15" s="460"/>
      <c r="AE15" s="460"/>
      <c r="AF15" s="460"/>
      <c r="AG15" s="499"/>
      <c r="AH15" s="459">
        <v>113</v>
      </c>
      <c r="AI15" s="460"/>
      <c r="AJ15" s="460"/>
      <c r="AK15" s="460"/>
      <c r="AL15" s="461"/>
      <c r="AM15" s="437"/>
      <c r="AN15" s="438"/>
      <c r="AO15" s="438"/>
      <c r="AP15" s="438"/>
      <c r="AQ15" s="438"/>
      <c r="AR15" s="438"/>
      <c r="AS15" s="438"/>
      <c r="AT15" s="439"/>
      <c r="AU15" s="440"/>
      <c r="AV15" s="441"/>
      <c r="AW15" s="441"/>
      <c r="AX15" s="441"/>
      <c r="AY15" s="368" t="s">
        <v>140</v>
      </c>
      <c r="AZ15" s="369"/>
      <c r="BA15" s="369"/>
      <c r="BB15" s="369"/>
      <c r="BC15" s="369"/>
      <c r="BD15" s="369"/>
      <c r="BE15" s="369"/>
      <c r="BF15" s="369"/>
      <c r="BG15" s="369"/>
      <c r="BH15" s="369"/>
      <c r="BI15" s="369"/>
      <c r="BJ15" s="369"/>
      <c r="BK15" s="369"/>
      <c r="BL15" s="369"/>
      <c r="BM15" s="370"/>
      <c r="BN15" s="371">
        <v>675940</v>
      </c>
      <c r="BO15" s="372"/>
      <c r="BP15" s="372"/>
      <c r="BQ15" s="372"/>
      <c r="BR15" s="372"/>
      <c r="BS15" s="372"/>
      <c r="BT15" s="372"/>
      <c r="BU15" s="373"/>
      <c r="BV15" s="371">
        <v>650796</v>
      </c>
      <c r="BW15" s="372"/>
      <c r="BX15" s="372"/>
      <c r="BY15" s="372"/>
      <c r="BZ15" s="372"/>
      <c r="CA15" s="372"/>
      <c r="CB15" s="372"/>
      <c r="CC15" s="373"/>
      <c r="CD15" s="506" t="s">
        <v>141</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142</v>
      </c>
      <c r="M16" s="517"/>
      <c r="N16" s="517"/>
      <c r="O16" s="517"/>
      <c r="P16" s="517"/>
      <c r="Q16" s="518"/>
      <c r="R16" s="509" t="s">
        <v>143</v>
      </c>
      <c r="S16" s="510"/>
      <c r="T16" s="510"/>
      <c r="U16" s="510"/>
      <c r="V16" s="511"/>
      <c r="W16" s="398"/>
      <c r="X16" s="399"/>
      <c r="Y16" s="399"/>
      <c r="Z16" s="399"/>
      <c r="AA16" s="399"/>
      <c r="AB16" s="388"/>
      <c r="AC16" s="492">
        <v>4.8</v>
      </c>
      <c r="AD16" s="493"/>
      <c r="AE16" s="493"/>
      <c r="AF16" s="493"/>
      <c r="AG16" s="494"/>
      <c r="AH16" s="492">
        <v>5.2</v>
      </c>
      <c r="AI16" s="493"/>
      <c r="AJ16" s="493"/>
      <c r="AK16" s="493"/>
      <c r="AL16" s="495"/>
      <c r="AM16" s="437"/>
      <c r="AN16" s="438"/>
      <c r="AO16" s="438"/>
      <c r="AP16" s="438"/>
      <c r="AQ16" s="438"/>
      <c r="AR16" s="438"/>
      <c r="AS16" s="438"/>
      <c r="AT16" s="439"/>
      <c r="AU16" s="440"/>
      <c r="AV16" s="441"/>
      <c r="AW16" s="441"/>
      <c r="AX16" s="441"/>
      <c r="AY16" s="442" t="s">
        <v>144</v>
      </c>
      <c r="AZ16" s="443"/>
      <c r="BA16" s="443"/>
      <c r="BB16" s="443"/>
      <c r="BC16" s="443"/>
      <c r="BD16" s="443"/>
      <c r="BE16" s="443"/>
      <c r="BF16" s="443"/>
      <c r="BG16" s="443"/>
      <c r="BH16" s="443"/>
      <c r="BI16" s="443"/>
      <c r="BJ16" s="443"/>
      <c r="BK16" s="443"/>
      <c r="BL16" s="443"/>
      <c r="BM16" s="444"/>
      <c r="BN16" s="408">
        <v>2104502</v>
      </c>
      <c r="BO16" s="409"/>
      <c r="BP16" s="409"/>
      <c r="BQ16" s="409"/>
      <c r="BR16" s="409"/>
      <c r="BS16" s="409"/>
      <c r="BT16" s="409"/>
      <c r="BU16" s="410"/>
      <c r="BV16" s="408">
        <v>2155564</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145</v>
      </c>
      <c r="N17" s="513"/>
      <c r="O17" s="513"/>
      <c r="P17" s="513"/>
      <c r="Q17" s="514"/>
      <c r="R17" s="509" t="s">
        <v>146</v>
      </c>
      <c r="S17" s="510"/>
      <c r="T17" s="510"/>
      <c r="U17" s="510"/>
      <c r="V17" s="511"/>
      <c r="W17" s="424" t="s">
        <v>147</v>
      </c>
      <c r="X17" s="425"/>
      <c r="Y17" s="425"/>
      <c r="Z17" s="425"/>
      <c r="AA17" s="425"/>
      <c r="AB17" s="415"/>
      <c r="AC17" s="459">
        <v>757</v>
      </c>
      <c r="AD17" s="460"/>
      <c r="AE17" s="460"/>
      <c r="AF17" s="460"/>
      <c r="AG17" s="499"/>
      <c r="AH17" s="459">
        <v>729</v>
      </c>
      <c r="AI17" s="460"/>
      <c r="AJ17" s="460"/>
      <c r="AK17" s="460"/>
      <c r="AL17" s="461"/>
      <c r="AM17" s="437"/>
      <c r="AN17" s="438"/>
      <c r="AO17" s="438"/>
      <c r="AP17" s="438"/>
      <c r="AQ17" s="438"/>
      <c r="AR17" s="438"/>
      <c r="AS17" s="438"/>
      <c r="AT17" s="439"/>
      <c r="AU17" s="440"/>
      <c r="AV17" s="441"/>
      <c r="AW17" s="441"/>
      <c r="AX17" s="441"/>
      <c r="AY17" s="442" t="s">
        <v>148</v>
      </c>
      <c r="AZ17" s="443"/>
      <c r="BA17" s="443"/>
      <c r="BB17" s="443"/>
      <c r="BC17" s="443"/>
      <c r="BD17" s="443"/>
      <c r="BE17" s="443"/>
      <c r="BF17" s="443"/>
      <c r="BG17" s="443"/>
      <c r="BH17" s="443"/>
      <c r="BI17" s="443"/>
      <c r="BJ17" s="443"/>
      <c r="BK17" s="443"/>
      <c r="BL17" s="443"/>
      <c r="BM17" s="444"/>
      <c r="BN17" s="408">
        <v>862350</v>
      </c>
      <c r="BO17" s="409"/>
      <c r="BP17" s="409"/>
      <c r="BQ17" s="409"/>
      <c r="BR17" s="409"/>
      <c r="BS17" s="409"/>
      <c r="BT17" s="409"/>
      <c r="BU17" s="410"/>
      <c r="BV17" s="408">
        <v>833827</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149</v>
      </c>
      <c r="C18" s="451"/>
      <c r="D18" s="451"/>
      <c r="E18" s="520"/>
      <c r="F18" s="520"/>
      <c r="G18" s="520"/>
      <c r="H18" s="520"/>
      <c r="I18" s="520"/>
      <c r="J18" s="520"/>
      <c r="K18" s="520"/>
      <c r="L18" s="521">
        <v>133.09</v>
      </c>
      <c r="M18" s="521"/>
      <c r="N18" s="521"/>
      <c r="O18" s="521"/>
      <c r="P18" s="521"/>
      <c r="Q18" s="521"/>
      <c r="R18" s="522"/>
      <c r="S18" s="522"/>
      <c r="T18" s="522"/>
      <c r="U18" s="522"/>
      <c r="V18" s="523"/>
      <c r="W18" s="426"/>
      <c r="X18" s="427"/>
      <c r="Y18" s="427"/>
      <c r="Z18" s="427"/>
      <c r="AA18" s="427"/>
      <c r="AB18" s="418"/>
      <c r="AC18" s="524">
        <v>34.5</v>
      </c>
      <c r="AD18" s="525"/>
      <c r="AE18" s="525"/>
      <c r="AF18" s="525"/>
      <c r="AG18" s="526"/>
      <c r="AH18" s="524">
        <v>33.4</v>
      </c>
      <c r="AI18" s="525"/>
      <c r="AJ18" s="525"/>
      <c r="AK18" s="525"/>
      <c r="AL18" s="527"/>
      <c r="AM18" s="437"/>
      <c r="AN18" s="438"/>
      <c r="AO18" s="438"/>
      <c r="AP18" s="438"/>
      <c r="AQ18" s="438"/>
      <c r="AR18" s="438"/>
      <c r="AS18" s="438"/>
      <c r="AT18" s="439"/>
      <c r="AU18" s="440"/>
      <c r="AV18" s="441"/>
      <c r="AW18" s="441"/>
      <c r="AX18" s="441"/>
      <c r="AY18" s="442" t="s">
        <v>150</v>
      </c>
      <c r="AZ18" s="443"/>
      <c r="BA18" s="443"/>
      <c r="BB18" s="443"/>
      <c r="BC18" s="443"/>
      <c r="BD18" s="443"/>
      <c r="BE18" s="443"/>
      <c r="BF18" s="443"/>
      <c r="BG18" s="443"/>
      <c r="BH18" s="443"/>
      <c r="BI18" s="443"/>
      <c r="BJ18" s="443"/>
      <c r="BK18" s="443"/>
      <c r="BL18" s="443"/>
      <c r="BM18" s="444"/>
      <c r="BN18" s="408">
        <v>1745396</v>
      </c>
      <c r="BO18" s="409"/>
      <c r="BP18" s="409"/>
      <c r="BQ18" s="409"/>
      <c r="BR18" s="409"/>
      <c r="BS18" s="409"/>
      <c r="BT18" s="409"/>
      <c r="BU18" s="410"/>
      <c r="BV18" s="408">
        <v>1690224</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151</v>
      </c>
      <c r="C19" s="451"/>
      <c r="D19" s="451"/>
      <c r="E19" s="520"/>
      <c r="F19" s="520"/>
      <c r="G19" s="520"/>
      <c r="H19" s="520"/>
      <c r="I19" s="520"/>
      <c r="J19" s="520"/>
      <c r="K19" s="520"/>
      <c r="L19" s="528">
        <v>26</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152</v>
      </c>
      <c r="AZ19" s="443"/>
      <c r="BA19" s="443"/>
      <c r="BB19" s="443"/>
      <c r="BC19" s="443"/>
      <c r="BD19" s="443"/>
      <c r="BE19" s="443"/>
      <c r="BF19" s="443"/>
      <c r="BG19" s="443"/>
      <c r="BH19" s="443"/>
      <c r="BI19" s="443"/>
      <c r="BJ19" s="443"/>
      <c r="BK19" s="443"/>
      <c r="BL19" s="443"/>
      <c r="BM19" s="444"/>
      <c r="BN19" s="408">
        <v>3057678</v>
      </c>
      <c r="BO19" s="409"/>
      <c r="BP19" s="409"/>
      <c r="BQ19" s="409"/>
      <c r="BR19" s="409"/>
      <c r="BS19" s="409"/>
      <c r="BT19" s="409"/>
      <c r="BU19" s="410"/>
      <c r="BV19" s="408">
        <v>2990058</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153</v>
      </c>
      <c r="C20" s="451"/>
      <c r="D20" s="451"/>
      <c r="E20" s="520"/>
      <c r="F20" s="520"/>
      <c r="G20" s="520"/>
      <c r="H20" s="520"/>
      <c r="I20" s="520"/>
      <c r="J20" s="520"/>
      <c r="K20" s="520"/>
      <c r="L20" s="528">
        <v>1036</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154</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155</v>
      </c>
      <c r="C22" s="543"/>
      <c r="D22" s="544"/>
      <c r="E22" s="420" t="s">
        <v>1</v>
      </c>
      <c r="F22" s="425"/>
      <c r="G22" s="425"/>
      <c r="H22" s="425"/>
      <c r="I22" s="425"/>
      <c r="J22" s="425"/>
      <c r="K22" s="415"/>
      <c r="L22" s="420" t="s">
        <v>156</v>
      </c>
      <c r="M22" s="425"/>
      <c r="N22" s="425"/>
      <c r="O22" s="425"/>
      <c r="P22" s="415"/>
      <c r="Q22" s="551" t="s">
        <v>157</v>
      </c>
      <c r="R22" s="552"/>
      <c r="S22" s="552"/>
      <c r="T22" s="552"/>
      <c r="U22" s="552"/>
      <c r="V22" s="553"/>
      <c r="W22" s="557" t="s">
        <v>158</v>
      </c>
      <c r="X22" s="543"/>
      <c r="Y22" s="544"/>
      <c r="Z22" s="420" t="s">
        <v>1</v>
      </c>
      <c r="AA22" s="425"/>
      <c r="AB22" s="425"/>
      <c r="AC22" s="425"/>
      <c r="AD22" s="425"/>
      <c r="AE22" s="425"/>
      <c r="AF22" s="425"/>
      <c r="AG22" s="415"/>
      <c r="AH22" s="568" t="s">
        <v>159</v>
      </c>
      <c r="AI22" s="425"/>
      <c r="AJ22" s="425"/>
      <c r="AK22" s="425"/>
      <c r="AL22" s="415"/>
      <c r="AM22" s="568" t="s">
        <v>160</v>
      </c>
      <c r="AN22" s="569"/>
      <c r="AO22" s="569"/>
      <c r="AP22" s="569"/>
      <c r="AQ22" s="569"/>
      <c r="AR22" s="570"/>
      <c r="AS22" s="551" t="s">
        <v>157</v>
      </c>
      <c r="AT22" s="552"/>
      <c r="AU22" s="552"/>
      <c r="AV22" s="552"/>
      <c r="AW22" s="552"/>
      <c r="AX22" s="574"/>
      <c r="AY22" s="576"/>
      <c r="AZ22" s="577"/>
      <c r="BA22" s="577"/>
      <c r="BB22" s="577"/>
      <c r="BC22" s="577"/>
      <c r="BD22" s="577"/>
      <c r="BE22" s="577"/>
      <c r="BF22" s="577"/>
      <c r="BG22" s="577"/>
      <c r="BH22" s="577"/>
      <c r="BI22" s="577"/>
      <c r="BJ22" s="577"/>
      <c r="BK22" s="577"/>
      <c r="BL22" s="577"/>
      <c r="BM22" s="578"/>
      <c r="BN22" s="579"/>
      <c r="BO22" s="580"/>
      <c r="BP22" s="580"/>
      <c r="BQ22" s="580"/>
      <c r="BR22" s="580"/>
      <c r="BS22" s="580"/>
      <c r="BT22" s="580"/>
      <c r="BU22" s="581"/>
      <c r="BV22" s="579"/>
      <c r="BW22" s="580"/>
      <c r="BX22" s="580"/>
      <c r="BY22" s="580"/>
      <c r="BZ22" s="580"/>
      <c r="CA22" s="580"/>
      <c r="CB22" s="580"/>
      <c r="CC22" s="581"/>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1"/>
      <c r="AN23" s="572"/>
      <c r="AO23" s="572"/>
      <c r="AP23" s="572"/>
      <c r="AQ23" s="572"/>
      <c r="AR23" s="573"/>
      <c r="AS23" s="554"/>
      <c r="AT23" s="555"/>
      <c r="AU23" s="555"/>
      <c r="AV23" s="555"/>
      <c r="AW23" s="555"/>
      <c r="AX23" s="575"/>
      <c r="AY23" s="368" t="s">
        <v>161</v>
      </c>
      <c r="AZ23" s="369"/>
      <c r="BA23" s="369"/>
      <c r="BB23" s="369"/>
      <c r="BC23" s="369"/>
      <c r="BD23" s="369"/>
      <c r="BE23" s="369"/>
      <c r="BF23" s="369"/>
      <c r="BG23" s="369"/>
      <c r="BH23" s="369"/>
      <c r="BI23" s="369"/>
      <c r="BJ23" s="369"/>
      <c r="BK23" s="369"/>
      <c r="BL23" s="369"/>
      <c r="BM23" s="370"/>
      <c r="BN23" s="408">
        <v>3842304</v>
      </c>
      <c r="BO23" s="409"/>
      <c r="BP23" s="409"/>
      <c r="BQ23" s="409"/>
      <c r="BR23" s="409"/>
      <c r="BS23" s="409"/>
      <c r="BT23" s="409"/>
      <c r="BU23" s="410"/>
      <c r="BV23" s="408">
        <v>3638793</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162</v>
      </c>
      <c r="F24" s="438"/>
      <c r="G24" s="438"/>
      <c r="H24" s="438"/>
      <c r="I24" s="438"/>
      <c r="J24" s="438"/>
      <c r="K24" s="439"/>
      <c r="L24" s="459">
        <v>1</v>
      </c>
      <c r="M24" s="460"/>
      <c r="N24" s="460"/>
      <c r="O24" s="460"/>
      <c r="P24" s="499"/>
      <c r="Q24" s="459">
        <v>6710</v>
      </c>
      <c r="R24" s="460"/>
      <c r="S24" s="460"/>
      <c r="T24" s="460"/>
      <c r="U24" s="460"/>
      <c r="V24" s="499"/>
      <c r="W24" s="558"/>
      <c r="X24" s="546"/>
      <c r="Y24" s="547"/>
      <c r="Z24" s="458" t="s">
        <v>163</v>
      </c>
      <c r="AA24" s="438"/>
      <c r="AB24" s="438"/>
      <c r="AC24" s="438"/>
      <c r="AD24" s="438"/>
      <c r="AE24" s="438"/>
      <c r="AF24" s="438"/>
      <c r="AG24" s="439"/>
      <c r="AH24" s="459">
        <v>50</v>
      </c>
      <c r="AI24" s="460"/>
      <c r="AJ24" s="460"/>
      <c r="AK24" s="460"/>
      <c r="AL24" s="499"/>
      <c r="AM24" s="459">
        <v>147300</v>
      </c>
      <c r="AN24" s="460"/>
      <c r="AO24" s="460"/>
      <c r="AP24" s="460"/>
      <c r="AQ24" s="460"/>
      <c r="AR24" s="499"/>
      <c r="AS24" s="459">
        <v>2946</v>
      </c>
      <c r="AT24" s="460"/>
      <c r="AU24" s="460"/>
      <c r="AV24" s="460"/>
      <c r="AW24" s="460"/>
      <c r="AX24" s="461"/>
      <c r="AY24" s="576" t="s">
        <v>164</v>
      </c>
      <c r="AZ24" s="577"/>
      <c r="BA24" s="577"/>
      <c r="BB24" s="577"/>
      <c r="BC24" s="577"/>
      <c r="BD24" s="577"/>
      <c r="BE24" s="577"/>
      <c r="BF24" s="577"/>
      <c r="BG24" s="577"/>
      <c r="BH24" s="577"/>
      <c r="BI24" s="577"/>
      <c r="BJ24" s="577"/>
      <c r="BK24" s="577"/>
      <c r="BL24" s="577"/>
      <c r="BM24" s="578"/>
      <c r="BN24" s="408">
        <v>3178208</v>
      </c>
      <c r="BO24" s="409"/>
      <c r="BP24" s="409"/>
      <c r="BQ24" s="409"/>
      <c r="BR24" s="409"/>
      <c r="BS24" s="409"/>
      <c r="BT24" s="409"/>
      <c r="BU24" s="410"/>
      <c r="BV24" s="408">
        <v>2956533</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165</v>
      </c>
      <c r="F25" s="438"/>
      <c r="G25" s="438"/>
      <c r="H25" s="438"/>
      <c r="I25" s="438"/>
      <c r="J25" s="438"/>
      <c r="K25" s="439"/>
      <c r="L25" s="459">
        <v>1</v>
      </c>
      <c r="M25" s="460"/>
      <c r="N25" s="460"/>
      <c r="O25" s="460"/>
      <c r="P25" s="499"/>
      <c r="Q25" s="459">
        <v>5530</v>
      </c>
      <c r="R25" s="460"/>
      <c r="S25" s="460"/>
      <c r="T25" s="460"/>
      <c r="U25" s="460"/>
      <c r="V25" s="499"/>
      <c r="W25" s="558"/>
      <c r="X25" s="546"/>
      <c r="Y25" s="547"/>
      <c r="Z25" s="458" t="s">
        <v>166</v>
      </c>
      <c r="AA25" s="438"/>
      <c r="AB25" s="438"/>
      <c r="AC25" s="438"/>
      <c r="AD25" s="438"/>
      <c r="AE25" s="438"/>
      <c r="AF25" s="438"/>
      <c r="AG25" s="439"/>
      <c r="AH25" s="459" t="s">
        <v>123</v>
      </c>
      <c r="AI25" s="460"/>
      <c r="AJ25" s="460"/>
      <c r="AK25" s="460"/>
      <c r="AL25" s="499"/>
      <c r="AM25" s="459" t="s">
        <v>123</v>
      </c>
      <c r="AN25" s="460"/>
      <c r="AO25" s="460"/>
      <c r="AP25" s="460"/>
      <c r="AQ25" s="460"/>
      <c r="AR25" s="499"/>
      <c r="AS25" s="459" t="s">
        <v>123</v>
      </c>
      <c r="AT25" s="460"/>
      <c r="AU25" s="460"/>
      <c r="AV25" s="460"/>
      <c r="AW25" s="460"/>
      <c r="AX25" s="461"/>
      <c r="AY25" s="368" t="s">
        <v>167</v>
      </c>
      <c r="AZ25" s="369"/>
      <c r="BA25" s="369"/>
      <c r="BB25" s="369"/>
      <c r="BC25" s="369"/>
      <c r="BD25" s="369"/>
      <c r="BE25" s="369"/>
      <c r="BF25" s="369"/>
      <c r="BG25" s="369"/>
      <c r="BH25" s="369"/>
      <c r="BI25" s="369"/>
      <c r="BJ25" s="369"/>
      <c r="BK25" s="369"/>
      <c r="BL25" s="369"/>
      <c r="BM25" s="370"/>
      <c r="BN25" s="371" t="s">
        <v>123</v>
      </c>
      <c r="BO25" s="372"/>
      <c r="BP25" s="372"/>
      <c r="BQ25" s="372"/>
      <c r="BR25" s="372"/>
      <c r="BS25" s="372"/>
      <c r="BT25" s="372"/>
      <c r="BU25" s="373"/>
      <c r="BV25" s="371" t="s">
        <v>122</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168</v>
      </c>
      <c r="F26" s="438"/>
      <c r="G26" s="438"/>
      <c r="H26" s="438"/>
      <c r="I26" s="438"/>
      <c r="J26" s="438"/>
      <c r="K26" s="439"/>
      <c r="L26" s="459">
        <v>1</v>
      </c>
      <c r="M26" s="460"/>
      <c r="N26" s="460"/>
      <c r="O26" s="460"/>
      <c r="P26" s="499"/>
      <c r="Q26" s="459">
        <v>5210</v>
      </c>
      <c r="R26" s="460"/>
      <c r="S26" s="460"/>
      <c r="T26" s="460"/>
      <c r="U26" s="460"/>
      <c r="V26" s="499"/>
      <c r="W26" s="558"/>
      <c r="X26" s="546"/>
      <c r="Y26" s="547"/>
      <c r="Z26" s="458" t="s">
        <v>169</v>
      </c>
      <c r="AA26" s="582"/>
      <c r="AB26" s="582"/>
      <c r="AC26" s="582"/>
      <c r="AD26" s="582"/>
      <c r="AE26" s="582"/>
      <c r="AF26" s="582"/>
      <c r="AG26" s="583"/>
      <c r="AH26" s="459" t="s">
        <v>123</v>
      </c>
      <c r="AI26" s="460"/>
      <c r="AJ26" s="460"/>
      <c r="AK26" s="460"/>
      <c r="AL26" s="499"/>
      <c r="AM26" s="459" t="s">
        <v>123</v>
      </c>
      <c r="AN26" s="460"/>
      <c r="AO26" s="460"/>
      <c r="AP26" s="460"/>
      <c r="AQ26" s="460"/>
      <c r="AR26" s="499"/>
      <c r="AS26" s="459" t="s">
        <v>170</v>
      </c>
      <c r="AT26" s="460"/>
      <c r="AU26" s="460"/>
      <c r="AV26" s="460"/>
      <c r="AW26" s="460"/>
      <c r="AX26" s="461"/>
      <c r="AY26" s="411" t="s">
        <v>171</v>
      </c>
      <c r="AZ26" s="412"/>
      <c r="BA26" s="412"/>
      <c r="BB26" s="412"/>
      <c r="BC26" s="412"/>
      <c r="BD26" s="412"/>
      <c r="BE26" s="412"/>
      <c r="BF26" s="412"/>
      <c r="BG26" s="412"/>
      <c r="BH26" s="412"/>
      <c r="BI26" s="412"/>
      <c r="BJ26" s="412"/>
      <c r="BK26" s="412"/>
      <c r="BL26" s="412"/>
      <c r="BM26" s="413"/>
      <c r="BN26" s="408" t="s">
        <v>123</v>
      </c>
      <c r="BO26" s="409"/>
      <c r="BP26" s="409"/>
      <c r="BQ26" s="409"/>
      <c r="BR26" s="409"/>
      <c r="BS26" s="409"/>
      <c r="BT26" s="409"/>
      <c r="BU26" s="410"/>
      <c r="BV26" s="408" t="s">
        <v>123</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172</v>
      </c>
      <c r="F27" s="438"/>
      <c r="G27" s="438"/>
      <c r="H27" s="438"/>
      <c r="I27" s="438"/>
      <c r="J27" s="438"/>
      <c r="K27" s="439"/>
      <c r="L27" s="459">
        <v>1</v>
      </c>
      <c r="M27" s="460"/>
      <c r="N27" s="460"/>
      <c r="O27" s="460"/>
      <c r="P27" s="499"/>
      <c r="Q27" s="459">
        <v>2490</v>
      </c>
      <c r="R27" s="460"/>
      <c r="S27" s="460"/>
      <c r="T27" s="460"/>
      <c r="U27" s="460"/>
      <c r="V27" s="499"/>
      <c r="W27" s="558"/>
      <c r="X27" s="546"/>
      <c r="Y27" s="547"/>
      <c r="Z27" s="458" t="s">
        <v>173</v>
      </c>
      <c r="AA27" s="438"/>
      <c r="AB27" s="438"/>
      <c r="AC27" s="438"/>
      <c r="AD27" s="438"/>
      <c r="AE27" s="438"/>
      <c r="AF27" s="438"/>
      <c r="AG27" s="439"/>
      <c r="AH27" s="459" t="s">
        <v>123</v>
      </c>
      <c r="AI27" s="460"/>
      <c r="AJ27" s="460"/>
      <c r="AK27" s="460"/>
      <c r="AL27" s="499"/>
      <c r="AM27" s="459" t="s">
        <v>170</v>
      </c>
      <c r="AN27" s="460"/>
      <c r="AO27" s="460"/>
      <c r="AP27" s="460"/>
      <c r="AQ27" s="460"/>
      <c r="AR27" s="499"/>
      <c r="AS27" s="459" t="s">
        <v>123</v>
      </c>
      <c r="AT27" s="460"/>
      <c r="AU27" s="460"/>
      <c r="AV27" s="460"/>
      <c r="AW27" s="460"/>
      <c r="AX27" s="461"/>
      <c r="AY27" s="500" t="s">
        <v>174</v>
      </c>
      <c r="AZ27" s="501"/>
      <c r="BA27" s="501"/>
      <c r="BB27" s="501"/>
      <c r="BC27" s="501"/>
      <c r="BD27" s="501"/>
      <c r="BE27" s="501"/>
      <c r="BF27" s="501"/>
      <c r="BG27" s="501"/>
      <c r="BH27" s="501"/>
      <c r="BI27" s="501"/>
      <c r="BJ27" s="501"/>
      <c r="BK27" s="501"/>
      <c r="BL27" s="501"/>
      <c r="BM27" s="502"/>
      <c r="BN27" s="579">
        <v>104067</v>
      </c>
      <c r="BO27" s="580"/>
      <c r="BP27" s="580"/>
      <c r="BQ27" s="580"/>
      <c r="BR27" s="580"/>
      <c r="BS27" s="580"/>
      <c r="BT27" s="580"/>
      <c r="BU27" s="581"/>
      <c r="BV27" s="579">
        <v>103984</v>
      </c>
      <c r="BW27" s="580"/>
      <c r="BX27" s="580"/>
      <c r="BY27" s="580"/>
      <c r="BZ27" s="580"/>
      <c r="CA27" s="580"/>
      <c r="CB27" s="580"/>
      <c r="CC27" s="581"/>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175</v>
      </c>
      <c r="F28" s="438"/>
      <c r="G28" s="438"/>
      <c r="H28" s="438"/>
      <c r="I28" s="438"/>
      <c r="J28" s="438"/>
      <c r="K28" s="439"/>
      <c r="L28" s="459">
        <v>1</v>
      </c>
      <c r="M28" s="460"/>
      <c r="N28" s="460"/>
      <c r="O28" s="460"/>
      <c r="P28" s="499"/>
      <c r="Q28" s="459">
        <v>1740</v>
      </c>
      <c r="R28" s="460"/>
      <c r="S28" s="460"/>
      <c r="T28" s="460"/>
      <c r="U28" s="460"/>
      <c r="V28" s="499"/>
      <c r="W28" s="558"/>
      <c r="X28" s="546"/>
      <c r="Y28" s="547"/>
      <c r="Z28" s="458" t="s">
        <v>176</v>
      </c>
      <c r="AA28" s="438"/>
      <c r="AB28" s="438"/>
      <c r="AC28" s="438"/>
      <c r="AD28" s="438"/>
      <c r="AE28" s="438"/>
      <c r="AF28" s="438"/>
      <c r="AG28" s="439"/>
      <c r="AH28" s="459" t="s">
        <v>123</v>
      </c>
      <c r="AI28" s="460"/>
      <c r="AJ28" s="460"/>
      <c r="AK28" s="460"/>
      <c r="AL28" s="499"/>
      <c r="AM28" s="459" t="s">
        <v>123</v>
      </c>
      <c r="AN28" s="460"/>
      <c r="AO28" s="460"/>
      <c r="AP28" s="460"/>
      <c r="AQ28" s="460"/>
      <c r="AR28" s="499"/>
      <c r="AS28" s="459" t="s">
        <v>123</v>
      </c>
      <c r="AT28" s="460"/>
      <c r="AU28" s="460"/>
      <c r="AV28" s="460"/>
      <c r="AW28" s="460"/>
      <c r="AX28" s="461"/>
      <c r="AY28" s="584" t="s">
        <v>177</v>
      </c>
      <c r="AZ28" s="585"/>
      <c r="BA28" s="585"/>
      <c r="BB28" s="586"/>
      <c r="BC28" s="368" t="s">
        <v>42</v>
      </c>
      <c r="BD28" s="369"/>
      <c r="BE28" s="369"/>
      <c r="BF28" s="369"/>
      <c r="BG28" s="369"/>
      <c r="BH28" s="369"/>
      <c r="BI28" s="369"/>
      <c r="BJ28" s="369"/>
      <c r="BK28" s="369"/>
      <c r="BL28" s="369"/>
      <c r="BM28" s="370"/>
      <c r="BN28" s="371">
        <v>654986</v>
      </c>
      <c r="BO28" s="372"/>
      <c r="BP28" s="372"/>
      <c r="BQ28" s="372"/>
      <c r="BR28" s="372"/>
      <c r="BS28" s="372"/>
      <c r="BT28" s="372"/>
      <c r="BU28" s="373"/>
      <c r="BV28" s="371">
        <v>654531</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178</v>
      </c>
      <c r="F29" s="438"/>
      <c r="G29" s="438"/>
      <c r="H29" s="438"/>
      <c r="I29" s="438"/>
      <c r="J29" s="438"/>
      <c r="K29" s="439"/>
      <c r="L29" s="459">
        <v>6</v>
      </c>
      <c r="M29" s="460"/>
      <c r="N29" s="460"/>
      <c r="O29" s="460"/>
      <c r="P29" s="499"/>
      <c r="Q29" s="459">
        <v>1570</v>
      </c>
      <c r="R29" s="460"/>
      <c r="S29" s="460"/>
      <c r="T29" s="460"/>
      <c r="U29" s="460"/>
      <c r="V29" s="499"/>
      <c r="W29" s="559"/>
      <c r="X29" s="560"/>
      <c r="Y29" s="561"/>
      <c r="Z29" s="458" t="s">
        <v>179</v>
      </c>
      <c r="AA29" s="438"/>
      <c r="AB29" s="438"/>
      <c r="AC29" s="438"/>
      <c r="AD29" s="438"/>
      <c r="AE29" s="438"/>
      <c r="AF29" s="438"/>
      <c r="AG29" s="439"/>
      <c r="AH29" s="459">
        <v>50</v>
      </c>
      <c r="AI29" s="460"/>
      <c r="AJ29" s="460"/>
      <c r="AK29" s="460"/>
      <c r="AL29" s="499"/>
      <c r="AM29" s="459">
        <v>147300</v>
      </c>
      <c r="AN29" s="460"/>
      <c r="AO29" s="460"/>
      <c r="AP29" s="460"/>
      <c r="AQ29" s="460"/>
      <c r="AR29" s="499"/>
      <c r="AS29" s="459">
        <v>2946</v>
      </c>
      <c r="AT29" s="460"/>
      <c r="AU29" s="460"/>
      <c r="AV29" s="460"/>
      <c r="AW29" s="460"/>
      <c r="AX29" s="461"/>
      <c r="AY29" s="587"/>
      <c r="AZ29" s="588"/>
      <c r="BA29" s="588"/>
      <c r="BB29" s="589"/>
      <c r="BC29" s="442" t="s">
        <v>180</v>
      </c>
      <c r="BD29" s="443"/>
      <c r="BE29" s="443"/>
      <c r="BF29" s="443"/>
      <c r="BG29" s="443"/>
      <c r="BH29" s="443"/>
      <c r="BI29" s="443"/>
      <c r="BJ29" s="443"/>
      <c r="BK29" s="443"/>
      <c r="BL29" s="443"/>
      <c r="BM29" s="444"/>
      <c r="BN29" s="408">
        <v>406090</v>
      </c>
      <c r="BO29" s="409"/>
      <c r="BP29" s="409"/>
      <c r="BQ29" s="409"/>
      <c r="BR29" s="409"/>
      <c r="BS29" s="409"/>
      <c r="BT29" s="409"/>
      <c r="BU29" s="410"/>
      <c r="BV29" s="408">
        <v>405917</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181</v>
      </c>
      <c r="X30" s="566"/>
      <c r="Y30" s="566"/>
      <c r="Z30" s="566"/>
      <c r="AA30" s="566"/>
      <c r="AB30" s="566"/>
      <c r="AC30" s="566"/>
      <c r="AD30" s="566"/>
      <c r="AE30" s="566"/>
      <c r="AF30" s="566"/>
      <c r="AG30" s="567"/>
      <c r="AH30" s="524">
        <v>96.4</v>
      </c>
      <c r="AI30" s="525"/>
      <c r="AJ30" s="525"/>
      <c r="AK30" s="525"/>
      <c r="AL30" s="525"/>
      <c r="AM30" s="525"/>
      <c r="AN30" s="525"/>
      <c r="AO30" s="525"/>
      <c r="AP30" s="525"/>
      <c r="AQ30" s="525"/>
      <c r="AR30" s="525"/>
      <c r="AS30" s="525"/>
      <c r="AT30" s="525"/>
      <c r="AU30" s="525"/>
      <c r="AV30" s="525"/>
      <c r="AW30" s="525"/>
      <c r="AX30" s="527"/>
      <c r="AY30" s="590"/>
      <c r="AZ30" s="591"/>
      <c r="BA30" s="591"/>
      <c r="BB30" s="592"/>
      <c r="BC30" s="576" t="s">
        <v>44</v>
      </c>
      <c r="BD30" s="577"/>
      <c r="BE30" s="577"/>
      <c r="BF30" s="577"/>
      <c r="BG30" s="577"/>
      <c r="BH30" s="577"/>
      <c r="BI30" s="577"/>
      <c r="BJ30" s="577"/>
      <c r="BK30" s="577"/>
      <c r="BL30" s="577"/>
      <c r="BM30" s="578"/>
      <c r="BN30" s="579">
        <v>5887019</v>
      </c>
      <c r="BO30" s="580"/>
      <c r="BP30" s="580"/>
      <c r="BQ30" s="580"/>
      <c r="BR30" s="580"/>
      <c r="BS30" s="580"/>
      <c r="BT30" s="580"/>
      <c r="BU30" s="581"/>
      <c r="BV30" s="579">
        <v>5882125</v>
      </c>
      <c r="BW30" s="580"/>
      <c r="BX30" s="580"/>
      <c r="BY30" s="580"/>
      <c r="BZ30" s="580"/>
      <c r="CA30" s="580"/>
      <c r="CB30" s="580"/>
      <c r="CC30" s="58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188</v>
      </c>
      <c r="D33" s="432"/>
      <c r="E33" s="397" t="s">
        <v>189</v>
      </c>
      <c r="F33" s="397"/>
      <c r="G33" s="397"/>
      <c r="H33" s="397"/>
      <c r="I33" s="397"/>
      <c r="J33" s="397"/>
      <c r="K33" s="397"/>
      <c r="L33" s="397"/>
      <c r="M33" s="397"/>
      <c r="N33" s="397"/>
      <c r="O33" s="397"/>
      <c r="P33" s="397"/>
      <c r="Q33" s="397"/>
      <c r="R33" s="397"/>
      <c r="S33" s="397"/>
      <c r="T33" s="195"/>
      <c r="U33" s="432" t="s">
        <v>188</v>
      </c>
      <c r="V33" s="432"/>
      <c r="W33" s="397" t="s">
        <v>189</v>
      </c>
      <c r="X33" s="397"/>
      <c r="Y33" s="397"/>
      <c r="Z33" s="397"/>
      <c r="AA33" s="397"/>
      <c r="AB33" s="397"/>
      <c r="AC33" s="397"/>
      <c r="AD33" s="397"/>
      <c r="AE33" s="397"/>
      <c r="AF33" s="397"/>
      <c r="AG33" s="397"/>
      <c r="AH33" s="397"/>
      <c r="AI33" s="397"/>
      <c r="AJ33" s="397"/>
      <c r="AK33" s="397"/>
      <c r="AL33" s="195"/>
      <c r="AM33" s="432" t="s">
        <v>190</v>
      </c>
      <c r="AN33" s="432"/>
      <c r="AO33" s="397" t="s">
        <v>189</v>
      </c>
      <c r="AP33" s="397"/>
      <c r="AQ33" s="397"/>
      <c r="AR33" s="397"/>
      <c r="AS33" s="397"/>
      <c r="AT33" s="397"/>
      <c r="AU33" s="397"/>
      <c r="AV33" s="397"/>
      <c r="AW33" s="397"/>
      <c r="AX33" s="397"/>
      <c r="AY33" s="397"/>
      <c r="AZ33" s="397"/>
      <c r="BA33" s="397"/>
      <c r="BB33" s="397"/>
      <c r="BC33" s="397"/>
      <c r="BD33" s="196"/>
      <c r="BE33" s="397" t="s">
        <v>191</v>
      </c>
      <c r="BF33" s="397"/>
      <c r="BG33" s="397" t="s">
        <v>192</v>
      </c>
      <c r="BH33" s="397"/>
      <c r="BI33" s="397"/>
      <c r="BJ33" s="397"/>
      <c r="BK33" s="397"/>
      <c r="BL33" s="397"/>
      <c r="BM33" s="397"/>
      <c r="BN33" s="397"/>
      <c r="BO33" s="397"/>
      <c r="BP33" s="397"/>
      <c r="BQ33" s="397"/>
      <c r="BR33" s="397"/>
      <c r="BS33" s="397"/>
      <c r="BT33" s="397"/>
      <c r="BU33" s="397"/>
      <c r="BV33" s="196"/>
      <c r="BW33" s="432" t="s">
        <v>191</v>
      </c>
      <c r="BX33" s="432"/>
      <c r="BY33" s="397" t="s">
        <v>193</v>
      </c>
      <c r="BZ33" s="397"/>
      <c r="CA33" s="397"/>
      <c r="CB33" s="397"/>
      <c r="CC33" s="397"/>
      <c r="CD33" s="397"/>
      <c r="CE33" s="397"/>
      <c r="CF33" s="397"/>
      <c r="CG33" s="397"/>
      <c r="CH33" s="397"/>
      <c r="CI33" s="397"/>
      <c r="CJ33" s="397"/>
      <c r="CK33" s="397"/>
      <c r="CL33" s="397"/>
      <c r="CM33" s="397"/>
      <c r="CN33" s="195"/>
      <c r="CO33" s="432" t="s">
        <v>188</v>
      </c>
      <c r="CP33" s="432"/>
      <c r="CQ33" s="397" t="s">
        <v>194</v>
      </c>
      <c r="CR33" s="397"/>
      <c r="CS33" s="397"/>
      <c r="CT33" s="397"/>
      <c r="CU33" s="397"/>
      <c r="CV33" s="397"/>
      <c r="CW33" s="397"/>
      <c r="CX33" s="397"/>
      <c r="CY33" s="397"/>
      <c r="CZ33" s="397"/>
      <c r="DA33" s="397"/>
      <c r="DB33" s="397"/>
      <c r="DC33" s="397"/>
      <c r="DD33" s="397"/>
      <c r="DE33" s="397"/>
      <c r="DF33" s="195"/>
      <c r="DG33" s="593" t="s">
        <v>195</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4</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t="str">
        <f>IF(AO34="","",MAX(C34:D43,U34:V43)+1)</f>
        <v/>
      </c>
      <c r="AN34" s="594"/>
      <c r="AO34" s="595"/>
      <c r="AP34" s="595"/>
      <c r="AQ34" s="595"/>
      <c r="AR34" s="595"/>
      <c r="AS34" s="595"/>
      <c r="AT34" s="595"/>
      <c r="AU34" s="595"/>
      <c r="AV34" s="595"/>
      <c r="AW34" s="595"/>
      <c r="AX34" s="595"/>
      <c r="AY34" s="595"/>
      <c r="AZ34" s="595"/>
      <c r="BA34" s="595"/>
      <c r="BB34" s="595"/>
      <c r="BC34" s="595"/>
      <c r="BD34" s="193"/>
      <c r="BE34" s="594">
        <f>IF(BG34="","",MAX(C34:D43,U34:V43,AM34:AN43)+1)</f>
        <v>7</v>
      </c>
      <c r="BF34" s="594"/>
      <c r="BG34" s="595" t="str">
        <f>IF('各会計、関係団体の財政状況及び健全化判断比率'!B31="","",'各会計、関係団体の財政状況及び健全化判断比率'!B31)</f>
        <v>村営水道事業特別会計</v>
      </c>
      <c r="BH34" s="595"/>
      <c r="BI34" s="595"/>
      <c r="BJ34" s="595"/>
      <c r="BK34" s="595"/>
      <c r="BL34" s="595"/>
      <c r="BM34" s="595"/>
      <c r="BN34" s="595"/>
      <c r="BO34" s="595"/>
      <c r="BP34" s="595"/>
      <c r="BQ34" s="595"/>
      <c r="BR34" s="595"/>
      <c r="BS34" s="595"/>
      <c r="BT34" s="595"/>
      <c r="BU34" s="595"/>
      <c r="BV34" s="193"/>
      <c r="BW34" s="594">
        <f>IF(BY34="","",MAX(C34:D43,U34:V43,AM34:AN43,BE34:BF43)+1)</f>
        <v>10</v>
      </c>
      <c r="BX34" s="594"/>
      <c r="BY34" s="595" t="str">
        <f>IF('各会計、関係団体の財政状況及び健全化判断比率'!B68="","",'各会計、関係団体の財政状況及び健全化判断比率'!B68)</f>
        <v>佐久広域連合（一般会計）</v>
      </c>
      <c r="BZ34" s="595"/>
      <c r="CA34" s="595"/>
      <c r="CB34" s="595"/>
      <c r="CC34" s="595"/>
      <c r="CD34" s="595"/>
      <c r="CE34" s="595"/>
      <c r="CF34" s="595"/>
      <c r="CG34" s="595"/>
      <c r="CH34" s="595"/>
      <c r="CI34" s="595"/>
      <c r="CJ34" s="595"/>
      <c r="CK34" s="595"/>
      <c r="CL34" s="595"/>
      <c r="CM34" s="595"/>
      <c r="CN34" s="193"/>
      <c r="CO34" s="594">
        <f>IF(CQ34="","",MAX(C34:D43,U34:V43,AM34:AN43,BE34:BF43,BW34:BX43)+1)</f>
        <v>20</v>
      </c>
      <c r="CP34" s="594"/>
      <c r="CQ34" s="595" t="str">
        <f>IF('各会計、関係団体の財政状況及び健全化判断比率'!BS7="","",'各会計、関係団体の財政状況及び健全化判断比率'!BS7)</f>
        <v>南牧村振興公社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診療所特別会計</v>
      </c>
      <c r="F35" s="595"/>
      <c r="G35" s="595"/>
      <c r="H35" s="595"/>
      <c r="I35" s="595"/>
      <c r="J35" s="595"/>
      <c r="K35" s="595"/>
      <c r="L35" s="595"/>
      <c r="M35" s="595"/>
      <c r="N35" s="595"/>
      <c r="O35" s="595"/>
      <c r="P35" s="595"/>
      <c r="Q35" s="595"/>
      <c r="R35" s="595"/>
      <c r="S35" s="595"/>
      <c r="T35" s="193"/>
      <c r="U35" s="594">
        <f>IF(W35="","",U34+1)</f>
        <v>5</v>
      </c>
      <c r="V35" s="594"/>
      <c r="W35" s="595" t="str">
        <f>IF('各会計、関係団体の財政状況及び健全化判断比率'!B29="","",'各会計、関係団体の財政状況及び健全化判断比率'!B29)</f>
        <v>介護保険事業特別会計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8</v>
      </c>
      <c r="BF35" s="594"/>
      <c r="BG35" s="595" t="str">
        <f>IF('各会計、関係団体の財政状況及び健全化判断比率'!B32="","",'各会計、関係団体の財政状況及び健全化判断比率'!B32)</f>
        <v>下水道事業特別会計</v>
      </c>
      <c r="BH35" s="595"/>
      <c r="BI35" s="595"/>
      <c r="BJ35" s="595"/>
      <c r="BK35" s="595"/>
      <c r="BL35" s="595"/>
      <c r="BM35" s="595"/>
      <c r="BN35" s="595"/>
      <c r="BO35" s="595"/>
      <c r="BP35" s="595"/>
      <c r="BQ35" s="595"/>
      <c r="BR35" s="595"/>
      <c r="BS35" s="595"/>
      <c r="BT35" s="595"/>
      <c r="BU35" s="595"/>
      <c r="BV35" s="193"/>
      <c r="BW35" s="594">
        <f t="shared" ref="BW35:BW43" si="2">IF(BY35="","",BW34+1)</f>
        <v>11</v>
      </c>
      <c r="BX35" s="594"/>
      <c r="BY35" s="595" t="str">
        <f>IF('各会計、関係団体の財政状況及び健全化判断比率'!B69="","",'各会計、関係団体の財政状況及び健全化判断比率'!B69)</f>
        <v>佐久広域連合（消防特別会計）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f>IF(E36="","",C35+1)</f>
        <v>3</v>
      </c>
      <c r="D36" s="594"/>
      <c r="E36" s="595" t="str">
        <f>IF('各会計、関係団体の財政状況及び健全化判断比率'!B9="","",'各会計、関係団体の財政状況及び健全化判断比率'!B9)</f>
        <v>下水道事業特別会計（コミプラ分）</v>
      </c>
      <c r="F36" s="595"/>
      <c r="G36" s="595"/>
      <c r="H36" s="595"/>
      <c r="I36" s="595"/>
      <c r="J36" s="595"/>
      <c r="K36" s="595"/>
      <c r="L36" s="595"/>
      <c r="M36" s="595"/>
      <c r="N36" s="595"/>
      <c r="O36" s="595"/>
      <c r="P36" s="595"/>
      <c r="Q36" s="595"/>
      <c r="R36" s="595"/>
      <c r="S36" s="595"/>
      <c r="T36" s="193"/>
      <c r="U36" s="594">
        <f t="shared" ref="U36:U43" si="4">IF(W36="","",U35+1)</f>
        <v>6</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9</v>
      </c>
      <c r="BF36" s="594"/>
      <c r="BG36" s="595" t="str">
        <f>IF('各会計、関係団体の財政状況及び健全化判断比率'!B33="","",'各会計、関係団体の財政状況及び健全化判断比率'!B33)</f>
        <v>宅地造成事業特別会計</v>
      </c>
      <c r="BH36" s="595"/>
      <c r="BI36" s="595"/>
      <c r="BJ36" s="595"/>
      <c r="BK36" s="595"/>
      <c r="BL36" s="595"/>
      <c r="BM36" s="595"/>
      <c r="BN36" s="595"/>
      <c r="BO36" s="595"/>
      <c r="BP36" s="595"/>
      <c r="BQ36" s="595"/>
      <c r="BR36" s="595"/>
      <c r="BS36" s="595"/>
      <c r="BT36" s="595"/>
      <c r="BU36" s="595"/>
      <c r="BV36" s="193"/>
      <c r="BW36" s="594">
        <f t="shared" si="2"/>
        <v>12</v>
      </c>
      <c r="BX36" s="594"/>
      <c r="BY36" s="595" t="str">
        <f>IF('各会計、関係団体の財政状況及び健全化判断比率'!B70="","",'各会計、関係団体の財政状況及び健全化判断比率'!B70)</f>
        <v>佐久広域連合（養護老人ホーム特別会計）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13</v>
      </c>
      <c r="BX37" s="594"/>
      <c r="BY37" s="595" t="str">
        <f>IF('各会計、関係団体の財政状況及び健全化判断比率'!B71="","",'各会計、関係団体の財政状況及び健全化判断比率'!B71)</f>
        <v>佐久広域連合（特別養護老人ホーム特別会計）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14</v>
      </c>
      <c r="BX38" s="594"/>
      <c r="BY38" s="595" t="str">
        <f>IF('各会計、関係団体の財政状況及び健全化判断比率'!B72="","",'各会計、関係団体の財政状況及び健全化判断比率'!B72)</f>
        <v>佐久広域連合（救護施設特別会計）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15</v>
      </c>
      <c r="BX39" s="594"/>
      <c r="BY39" s="595" t="str">
        <f>IF('各会計、関係団体の財政状況及び健全化判断比率'!B73="","",'各会計、関係団体の財政状況及び健全化判断比率'!B73)</f>
        <v>佐久広域連合（食肉流通センター特別会計）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16</v>
      </c>
      <c r="BX40" s="594"/>
      <c r="BY40" s="595" t="str">
        <f>IF('各会計、関係団体の財政状況及び健全化判断比率'!B74="","",'各会計、関係団体の財政状況及び健全化判断比率'!B74)</f>
        <v>南佐久環境衛生組合（一般会計）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17</v>
      </c>
      <c r="BX41" s="594"/>
      <c r="BY41" s="595" t="str">
        <f>IF('各会計、関係団体の財政状況及び健全化判断比率'!B75="","",'各会計、関係団体の財政状況及び健全化判断比率'!B75)</f>
        <v>南佐久環境衛生組合（公共下水道事業特別会計）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18</v>
      </c>
      <c r="BX42" s="594"/>
      <c r="BY42" s="595" t="str">
        <f>IF('各会計、関係団体の財政状況及び健全化判断比率'!B76="","",'各会計、関係団体の財政状況及び健全化判断比率'!B76)</f>
        <v>長野県後期高齢者医療広域連合（一般会計）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19</v>
      </c>
      <c r="BX43" s="594"/>
      <c r="BY43" s="595" t="str">
        <f>IF('各会計、関係団体の財政状況及び健全化判断比率'!B77="","",'各会計、関係団体の財政状況及び健全化判断比率'!B77)</f>
        <v>長野県後期高齢者医療広域連合（後期高齢者医療特別会計）</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HCCcDB5EcPr+pNTte0KfzD7QmS9jpKMkBUI5xB6qMJZD6FG+7/3j5nL3HxjyFusRP7TlzrWNjs2tcc5lI/QWw==" saltValue="eFFpTVRVudJKvk6bCmoG2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205</v>
      </c>
      <c r="DI1" s="598"/>
      <c r="DJ1" s="598"/>
      <c r="DK1" s="598"/>
      <c r="DL1" s="598"/>
      <c r="DM1" s="598"/>
      <c r="DN1" s="599"/>
      <c r="DO1" s="205"/>
      <c r="DP1" s="597" t="s">
        <v>206</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208</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209</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210</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211</v>
      </c>
      <c r="S4" s="601"/>
      <c r="T4" s="601"/>
      <c r="U4" s="601"/>
      <c r="V4" s="601"/>
      <c r="W4" s="601"/>
      <c r="X4" s="601"/>
      <c r="Y4" s="602"/>
      <c r="Z4" s="600" t="s">
        <v>212</v>
      </c>
      <c r="AA4" s="601"/>
      <c r="AB4" s="601"/>
      <c r="AC4" s="602"/>
      <c r="AD4" s="600" t="s">
        <v>213</v>
      </c>
      <c r="AE4" s="601"/>
      <c r="AF4" s="601"/>
      <c r="AG4" s="601"/>
      <c r="AH4" s="601"/>
      <c r="AI4" s="601"/>
      <c r="AJ4" s="601"/>
      <c r="AK4" s="602"/>
      <c r="AL4" s="600" t="s">
        <v>212</v>
      </c>
      <c r="AM4" s="601"/>
      <c r="AN4" s="601"/>
      <c r="AO4" s="602"/>
      <c r="AP4" s="606" t="s">
        <v>214</v>
      </c>
      <c r="AQ4" s="606"/>
      <c r="AR4" s="606"/>
      <c r="AS4" s="606"/>
      <c r="AT4" s="606"/>
      <c r="AU4" s="606"/>
      <c r="AV4" s="606"/>
      <c r="AW4" s="606"/>
      <c r="AX4" s="606"/>
      <c r="AY4" s="606"/>
      <c r="AZ4" s="606"/>
      <c r="BA4" s="606"/>
      <c r="BB4" s="606"/>
      <c r="BC4" s="606"/>
      <c r="BD4" s="606"/>
      <c r="BE4" s="606"/>
      <c r="BF4" s="606"/>
      <c r="BG4" s="606" t="s">
        <v>215</v>
      </c>
      <c r="BH4" s="606"/>
      <c r="BI4" s="606"/>
      <c r="BJ4" s="606"/>
      <c r="BK4" s="606"/>
      <c r="BL4" s="606"/>
      <c r="BM4" s="606"/>
      <c r="BN4" s="606"/>
      <c r="BO4" s="606" t="s">
        <v>212</v>
      </c>
      <c r="BP4" s="606"/>
      <c r="BQ4" s="606"/>
      <c r="BR4" s="606"/>
      <c r="BS4" s="606" t="s">
        <v>216</v>
      </c>
      <c r="BT4" s="606"/>
      <c r="BU4" s="606"/>
      <c r="BV4" s="606"/>
      <c r="BW4" s="606"/>
      <c r="BX4" s="606"/>
      <c r="BY4" s="606"/>
      <c r="BZ4" s="606"/>
      <c r="CA4" s="606"/>
      <c r="CB4" s="606"/>
      <c r="CD4" s="603" t="s">
        <v>217</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218</v>
      </c>
      <c r="C5" s="608"/>
      <c r="D5" s="608"/>
      <c r="E5" s="608"/>
      <c r="F5" s="608"/>
      <c r="G5" s="608"/>
      <c r="H5" s="608"/>
      <c r="I5" s="608"/>
      <c r="J5" s="608"/>
      <c r="K5" s="608"/>
      <c r="L5" s="608"/>
      <c r="M5" s="608"/>
      <c r="N5" s="608"/>
      <c r="O5" s="608"/>
      <c r="P5" s="608"/>
      <c r="Q5" s="609"/>
      <c r="R5" s="610">
        <v>651139</v>
      </c>
      <c r="S5" s="611"/>
      <c r="T5" s="611"/>
      <c r="U5" s="611"/>
      <c r="V5" s="611"/>
      <c r="W5" s="611"/>
      <c r="X5" s="611"/>
      <c r="Y5" s="612"/>
      <c r="Z5" s="613">
        <v>15.2</v>
      </c>
      <c r="AA5" s="613"/>
      <c r="AB5" s="613"/>
      <c r="AC5" s="613"/>
      <c r="AD5" s="614">
        <v>651139</v>
      </c>
      <c r="AE5" s="614"/>
      <c r="AF5" s="614"/>
      <c r="AG5" s="614"/>
      <c r="AH5" s="614"/>
      <c r="AI5" s="614"/>
      <c r="AJ5" s="614"/>
      <c r="AK5" s="614"/>
      <c r="AL5" s="615">
        <v>28.6</v>
      </c>
      <c r="AM5" s="616"/>
      <c r="AN5" s="616"/>
      <c r="AO5" s="617"/>
      <c r="AP5" s="607" t="s">
        <v>219</v>
      </c>
      <c r="AQ5" s="608"/>
      <c r="AR5" s="608"/>
      <c r="AS5" s="608"/>
      <c r="AT5" s="608"/>
      <c r="AU5" s="608"/>
      <c r="AV5" s="608"/>
      <c r="AW5" s="608"/>
      <c r="AX5" s="608"/>
      <c r="AY5" s="608"/>
      <c r="AZ5" s="608"/>
      <c r="BA5" s="608"/>
      <c r="BB5" s="608"/>
      <c r="BC5" s="608"/>
      <c r="BD5" s="608"/>
      <c r="BE5" s="608"/>
      <c r="BF5" s="609"/>
      <c r="BG5" s="621">
        <v>650515</v>
      </c>
      <c r="BH5" s="622"/>
      <c r="BI5" s="622"/>
      <c r="BJ5" s="622"/>
      <c r="BK5" s="622"/>
      <c r="BL5" s="622"/>
      <c r="BM5" s="622"/>
      <c r="BN5" s="623"/>
      <c r="BO5" s="624">
        <v>99.9</v>
      </c>
      <c r="BP5" s="624"/>
      <c r="BQ5" s="624"/>
      <c r="BR5" s="624"/>
      <c r="BS5" s="625" t="s">
        <v>123</v>
      </c>
      <c r="BT5" s="625"/>
      <c r="BU5" s="625"/>
      <c r="BV5" s="625"/>
      <c r="BW5" s="625"/>
      <c r="BX5" s="625"/>
      <c r="BY5" s="625"/>
      <c r="BZ5" s="625"/>
      <c r="CA5" s="625"/>
      <c r="CB5" s="629"/>
      <c r="CD5" s="603" t="s">
        <v>214</v>
      </c>
      <c r="CE5" s="604"/>
      <c r="CF5" s="604"/>
      <c r="CG5" s="604"/>
      <c r="CH5" s="604"/>
      <c r="CI5" s="604"/>
      <c r="CJ5" s="604"/>
      <c r="CK5" s="604"/>
      <c r="CL5" s="604"/>
      <c r="CM5" s="604"/>
      <c r="CN5" s="604"/>
      <c r="CO5" s="604"/>
      <c r="CP5" s="604"/>
      <c r="CQ5" s="605"/>
      <c r="CR5" s="603" t="s">
        <v>220</v>
      </c>
      <c r="CS5" s="604"/>
      <c r="CT5" s="604"/>
      <c r="CU5" s="604"/>
      <c r="CV5" s="604"/>
      <c r="CW5" s="604"/>
      <c r="CX5" s="604"/>
      <c r="CY5" s="605"/>
      <c r="CZ5" s="603" t="s">
        <v>212</v>
      </c>
      <c r="DA5" s="604"/>
      <c r="DB5" s="604"/>
      <c r="DC5" s="605"/>
      <c r="DD5" s="603" t="s">
        <v>221</v>
      </c>
      <c r="DE5" s="604"/>
      <c r="DF5" s="604"/>
      <c r="DG5" s="604"/>
      <c r="DH5" s="604"/>
      <c r="DI5" s="604"/>
      <c r="DJ5" s="604"/>
      <c r="DK5" s="604"/>
      <c r="DL5" s="604"/>
      <c r="DM5" s="604"/>
      <c r="DN5" s="604"/>
      <c r="DO5" s="604"/>
      <c r="DP5" s="605"/>
      <c r="DQ5" s="603" t="s">
        <v>222</v>
      </c>
      <c r="DR5" s="604"/>
      <c r="DS5" s="604"/>
      <c r="DT5" s="604"/>
      <c r="DU5" s="604"/>
      <c r="DV5" s="604"/>
      <c r="DW5" s="604"/>
      <c r="DX5" s="604"/>
      <c r="DY5" s="604"/>
      <c r="DZ5" s="604"/>
      <c r="EA5" s="604"/>
      <c r="EB5" s="604"/>
      <c r="EC5" s="605"/>
    </row>
    <row r="6" spans="2:143" ht="11.25" customHeight="1" x14ac:dyDescent="0.15">
      <c r="B6" s="618" t="s">
        <v>223</v>
      </c>
      <c r="C6" s="619"/>
      <c r="D6" s="619"/>
      <c r="E6" s="619"/>
      <c r="F6" s="619"/>
      <c r="G6" s="619"/>
      <c r="H6" s="619"/>
      <c r="I6" s="619"/>
      <c r="J6" s="619"/>
      <c r="K6" s="619"/>
      <c r="L6" s="619"/>
      <c r="M6" s="619"/>
      <c r="N6" s="619"/>
      <c r="O6" s="619"/>
      <c r="P6" s="619"/>
      <c r="Q6" s="620"/>
      <c r="R6" s="621">
        <v>85462</v>
      </c>
      <c r="S6" s="622"/>
      <c r="T6" s="622"/>
      <c r="U6" s="622"/>
      <c r="V6" s="622"/>
      <c r="W6" s="622"/>
      <c r="X6" s="622"/>
      <c r="Y6" s="623"/>
      <c r="Z6" s="624">
        <v>2</v>
      </c>
      <c r="AA6" s="624"/>
      <c r="AB6" s="624"/>
      <c r="AC6" s="624"/>
      <c r="AD6" s="625">
        <v>85462</v>
      </c>
      <c r="AE6" s="625"/>
      <c r="AF6" s="625"/>
      <c r="AG6" s="625"/>
      <c r="AH6" s="625"/>
      <c r="AI6" s="625"/>
      <c r="AJ6" s="625"/>
      <c r="AK6" s="625"/>
      <c r="AL6" s="626">
        <v>3.7</v>
      </c>
      <c r="AM6" s="627"/>
      <c r="AN6" s="627"/>
      <c r="AO6" s="628"/>
      <c r="AP6" s="618" t="s">
        <v>224</v>
      </c>
      <c r="AQ6" s="619"/>
      <c r="AR6" s="619"/>
      <c r="AS6" s="619"/>
      <c r="AT6" s="619"/>
      <c r="AU6" s="619"/>
      <c r="AV6" s="619"/>
      <c r="AW6" s="619"/>
      <c r="AX6" s="619"/>
      <c r="AY6" s="619"/>
      <c r="AZ6" s="619"/>
      <c r="BA6" s="619"/>
      <c r="BB6" s="619"/>
      <c r="BC6" s="619"/>
      <c r="BD6" s="619"/>
      <c r="BE6" s="619"/>
      <c r="BF6" s="620"/>
      <c r="BG6" s="621">
        <v>650515</v>
      </c>
      <c r="BH6" s="622"/>
      <c r="BI6" s="622"/>
      <c r="BJ6" s="622"/>
      <c r="BK6" s="622"/>
      <c r="BL6" s="622"/>
      <c r="BM6" s="622"/>
      <c r="BN6" s="623"/>
      <c r="BO6" s="624">
        <v>99.9</v>
      </c>
      <c r="BP6" s="624"/>
      <c r="BQ6" s="624"/>
      <c r="BR6" s="624"/>
      <c r="BS6" s="625" t="s">
        <v>123</v>
      </c>
      <c r="BT6" s="625"/>
      <c r="BU6" s="625"/>
      <c r="BV6" s="625"/>
      <c r="BW6" s="625"/>
      <c r="BX6" s="625"/>
      <c r="BY6" s="625"/>
      <c r="BZ6" s="625"/>
      <c r="CA6" s="625"/>
      <c r="CB6" s="629"/>
      <c r="CD6" s="632" t="s">
        <v>225</v>
      </c>
      <c r="CE6" s="633"/>
      <c r="CF6" s="633"/>
      <c r="CG6" s="633"/>
      <c r="CH6" s="633"/>
      <c r="CI6" s="633"/>
      <c r="CJ6" s="633"/>
      <c r="CK6" s="633"/>
      <c r="CL6" s="633"/>
      <c r="CM6" s="633"/>
      <c r="CN6" s="633"/>
      <c r="CO6" s="633"/>
      <c r="CP6" s="633"/>
      <c r="CQ6" s="634"/>
      <c r="CR6" s="621">
        <v>35021</v>
      </c>
      <c r="CS6" s="622"/>
      <c r="CT6" s="622"/>
      <c r="CU6" s="622"/>
      <c r="CV6" s="622"/>
      <c r="CW6" s="622"/>
      <c r="CX6" s="622"/>
      <c r="CY6" s="623"/>
      <c r="CZ6" s="615">
        <v>1</v>
      </c>
      <c r="DA6" s="616"/>
      <c r="DB6" s="616"/>
      <c r="DC6" s="635"/>
      <c r="DD6" s="630" t="s">
        <v>123</v>
      </c>
      <c r="DE6" s="622"/>
      <c r="DF6" s="622"/>
      <c r="DG6" s="622"/>
      <c r="DH6" s="622"/>
      <c r="DI6" s="622"/>
      <c r="DJ6" s="622"/>
      <c r="DK6" s="622"/>
      <c r="DL6" s="622"/>
      <c r="DM6" s="622"/>
      <c r="DN6" s="622"/>
      <c r="DO6" s="622"/>
      <c r="DP6" s="623"/>
      <c r="DQ6" s="630">
        <v>35021</v>
      </c>
      <c r="DR6" s="622"/>
      <c r="DS6" s="622"/>
      <c r="DT6" s="622"/>
      <c r="DU6" s="622"/>
      <c r="DV6" s="622"/>
      <c r="DW6" s="622"/>
      <c r="DX6" s="622"/>
      <c r="DY6" s="622"/>
      <c r="DZ6" s="622"/>
      <c r="EA6" s="622"/>
      <c r="EB6" s="622"/>
      <c r="EC6" s="631"/>
    </row>
    <row r="7" spans="2:143" ht="11.25" customHeight="1" x14ac:dyDescent="0.15">
      <c r="B7" s="618" t="s">
        <v>226</v>
      </c>
      <c r="C7" s="619"/>
      <c r="D7" s="619"/>
      <c r="E7" s="619"/>
      <c r="F7" s="619"/>
      <c r="G7" s="619"/>
      <c r="H7" s="619"/>
      <c r="I7" s="619"/>
      <c r="J7" s="619"/>
      <c r="K7" s="619"/>
      <c r="L7" s="619"/>
      <c r="M7" s="619"/>
      <c r="N7" s="619"/>
      <c r="O7" s="619"/>
      <c r="P7" s="619"/>
      <c r="Q7" s="620"/>
      <c r="R7" s="621">
        <v>910</v>
      </c>
      <c r="S7" s="622"/>
      <c r="T7" s="622"/>
      <c r="U7" s="622"/>
      <c r="V7" s="622"/>
      <c r="W7" s="622"/>
      <c r="X7" s="622"/>
      <c r="Y7" s="623"/>
      <c r="Z7" s="624">
        <v>0</v>
      </c>
      <c r="AA7" s="624"/>
      <c r="AB7" s="624"/>
      <c r="AC7" s="624"/>
      <c r="AD7" s="625">
        <v>910</v>
      </c>
      <c r="AE7" s="625"/>
      <c r="AF7" s="625"/>
      <c r="AG7" s="625"/>
      <c r="AH7" s="625"/>
      <c r="AI7" s="625"/>
      <c r="AJ7" s="625"/>
      <c r="AK7" s="625"/>
      <c r="AL7" s="626">
        <v>0</v>
      </c>
      <c r="AM7" s="627"/>
      <c r="AN7" s="627"/>
      <c r="AO7" s="628"/>
      <c r="AP7" s="618" t="s">
        <v>227</v>
      </c>
      <c r="AQ7" s="619"/>
      <c r="AR7" s="619"/>
      <c r="AS7" s="619"/>
      <c r="AT7" s="619"/>
      <c r="AU7" s="619"/>
      <c r="AV7" s="619"/>
      <c r="AW7" s="619"/>
      <c r="AX7" s="619"/>
      <c r="AY7" s="619"/>
      <c r="AZ7" s="619"/>
      <c r="BA7" s="619"/>
      <c r="BB7" s="619"/>
      <c r="BC7" s="619"/>
      <c r="BD7" s="619"/>
      <c r="BE7" s="619"/>
      <c r="BF7" s="620"/>
      <c r="BG7" s="621">
        <v>226792</v>
      </c>
      <c r="BH7" s="622"/>
      <c r="BI7" s="622"/>
      <c r="BJ7" s="622"/>
      <c r="BK7" s="622"/>
      <c r="BL7" s="622"/>
      <c r="BM7" s="622"/>
      <c r="BN7" s="623"/>
      <c r="BO7" s="624">
        <v>34.799999999999997</v>
      </c>
      <c r="BP7" s="624"/>
      <c r="BQ7" s="624"/>
      <c r="BR7" s="624"/>
      <c r="BS7" s="625" t="s">
        <v>123</v>
      </c>
      <c r="BT7" s="625"/>
      <c r="BU7" s="625"/>
      <c r="BV7" s="625"/>
      <c r="BW7" s="625"/>
      <c r="BX7" s="625"/>
      <c r="BY7" s="625"/>
      <c r="BZ7" s="625"/>
      <c r="CA7" s="625"/>
      <c r="CB7" s="629"/>
      <c r="CD7" s="636" t="s">
        <v>228</v>
      </c>
      <c r="CE7" s="637"/>
      <c r="CF7" s="637"/>
      <c r="CG7" s="637"/>
      <c r="CH7" s="637"/>
      <c r="CI7" s="637"/>
      <c r="CJ7" s="637"/>
      <c r="CK7" s="637"/>
      <c r="CL7" s="637"/>
      <c r="CM7" s="637"/>
      <c r="CN7" s="637"/>
      <c r="CO7" s="637"/>
      <c r="CP7" s="637"/>
      <c r="CQ7" s="638"/>
      <c r="CR7" s="621">
        <v>412577</v>
      </c>
      <c r="CS7" s="622"/>
      <c r="CT7" s="622"/>
      <c r="CU7" s="622"/>
      <c r="CV7" s="622"/>
      <c r="CW7" s="622"/>
      <c r="CX7" s="622"/>
      <c r="CY7" s="623"/>
      <c r="CZ7" s="624">
        <v>11.3</v>
      </c>
      <c r="DA7" s="624"/>
      <c r="DB7" s="624"/>
      <c r="DC7" s="624"/>
      <c r="DD7" s="630">
        <v>45704</v>
      </c>
      <c r="DE7" s="622"/>
      <c r="DF7" s="622"/>
      <c r="DG7" s="622"/>
      <c r="DH7" s="622"/>
      <c r="DI7" s="622"/>
      <c r="DJ7" s="622"/>
      <c r="DK7" s="622"/>
      <c r="DL7" s="622"/>
      <c r="DM7" s="622"/>
      <c r="DN7" s="622"/>
      <c r="DO7" s="622"/>
      <c r="DP7" s="623"/>
      <c r="DQ7" s="630">
        <v>344864</v>
      </c>
      <c r="DR7" s="622"/>
      <c r="DS7" s="622"/>
      <c r="DT7" s="622"/>
      <c r="DU7" s="622"/>
      <c r="DV7" s="622"/>
      <c r="DW7" s="622"/>
      <c r="DX7" s="622"/>
      <c r="DY7" s="622"/>
      <c r="DZ7" s="622"/>
      <c r="EA7" s="622"/>
      <c r="EB7" s="622"/>
      <c r="EC7" s="631"/>
    </row>
    <row r="8" spans="2:143" ht="11.25" customHeight="1" x14ac:dyDescent="0.15">
      <c r="B8" s="618" t="s">
        <v>229</v>
      </c>
      <c r="C8" s="619"/>
      <c r="D8" s="619"/>
      <c r="E8" s="619"/>
      <c r="F8" s="619"/>
      <c r="G8" s="619"/>
      <c r="H8" s="619"/>
      <c r="I8" s="619"/>
      <c r="J8" s="619"/>
      <c r="K8" s="619"/>
      <c r="L8" s="619"/>
      <c r="M8" s="619"/>
      <c r="N8" s="619"/>
      <c r="O8" s="619"/>
      <c r="P8" s="619"/>
      <c r="Q8" s="620"/>
      <c r="R8" s="621">
        <v>2214</v>
      </c>
      <c r="S8" s="622"/>
      <c r="T8" s="622"/>
      <c r="U8" s="622"/>
      <c r="V8" s="622"/>
      <c r="W8" s="622"/>
      <c r="X8" s="622"/>
      <c r="Y8" s="623"/>
      <c r="Z8" s="624">
        <v>0.1</v>
      </c>
      <c r="AA8" s="624"/>
      <c r="AB8" s="624"/>
      <c r="AC8" s="624"/>
      <c r="AD8" s="625">
        <v>2214</v>
      </c>
      <c r="AE8" s="625"/>
      <c r="AF8" s="625"/>
      <c r="AG8" s="625"/>
      <c r="AH8" s="625"/>
      <c r="AI8" s="625"/>
      <c r="AJ8" s="625"/>
      <c r="AK8" s="625"/>
      <c r="AL8" s="626">
        <v>0.1</v>
      </c>
      <c r="AM8" s="627"/>
      <c r="AN8" s="627"/>
      <c r="AO8" s="628"/>
      <c r="AP8" s="618" t="s">
        <v>230</v>
      </c>
      <c r="AQ8" s="619"/>
      <c r="AR8" s="619"/>
      <c r="AS8" s="619"/>
      <c r="AT8" s="619"/>
      <c r="AU8" s="619"/>
      <c r="AV8" s="619"/>
      <c r="AW8" s="619"/>
      <c r="AX8" s="619"/>
      <c r="AY8" s="619"/>
      <c r="AZ8" s="619"/>
      <c r="BA8" s="619"/>
      <c r="BB8" s="619"/>
      <c r="BC8" s="619"/>
      <c r="BD8" s="619"/>
      <c r="BE8" s="619"/>
      <c r="BF8" s="620"/>
      <c r="BG8" s="621">
        <v>10304</v>
      </c>
      <c r="BH8" s="622"/>
      <c r="BI8" s="622"/>
      <c r="BJ8" s="622"/>
      <c r="BK8" s="622"/>
      <c r="BL8" s="622"/>
      <c r="BM8" s="622"/>
      <c r="BN8" s="623"/>
      <c r="BO8" s="624">
        <v>1.6</v>
      </c>
      <c r="BP8" s="624"/>
      <c r="BQ8" s="624"/>
      <c r="BR8" s="624"/>
      <c r="BS8" s="630" t="s">
        <v>170</v>
      </c>
      <c r="BT8" s="622"/>
      <c r="BU8" s="622"/>
      <c r="BV8" s="622"/>
      <c r="BW8" s="622"/>
      <c r="BX8" s="622"/>
      <c r="BY8" s="622"/>
      <c r="BZ8" s="622"/>
      <c r="CA8" s="622"/>
      <c r="CB8" s="631"/>
      <c r="CD8" s="636" t="s">
        <v>231</v>
      </c>
      <c r="CE8" s="637"/>
      <c r="CF8" s="637"/>
      <c r="CG8" s="637"/>
      <c r="CH8" s="637"/>
      <c r="CI8" s="637"/>
      <c r="CJ8" s="637"/>
      <c r="CK8" s="637"/>
      <c r="CL8" s="637"/>
      <c r="CM8" s="637"/>
      <c r="CN8" s="637"/>
      <c r="CO8" s="637"/>
      <c r="CP8" s="637"/>
      <c r="CQ8" s="638"/>
      <c r="CR8" s="621">
        <v>676769</v>
      </c>
      <c r="CS8" s="622"/>
      <c r="CT8" s="622"/>
      <c r="CU8" s="622"/>
      <c r="CV8" s="622"/>
      <c r="CW8" s="622"/>
      <c r="CX8" s="622"/>
      <c r="CY8" s="623"/>
      <c r="CZ8" s="624">
        <v>18.600000000000001</v>
      </c>
      <c r="DA8" s="624"/>
      <c r="DB8" s="624"/>
      <c r="DC8" s="624"/>
      <c r="DD8" s="630">
        <v>118336</v>
      </c>
      <c r="DE8" s="622"/>
      <c r="DF8" s="622"/>
      <c r="DG8" s="622"/>
      <c r="DH8" s="622"/>
      <c r="DI8" s="622"/>
      <c r="DJ8" s="622"/>
      <c r="DK8" s="622"/>
      <c r="DL8" s="622"/>
      <c r="DM8" s="622"/>
      <c r="DN8" s="622"/>
      <c r="DO8" s="622"/>
      <c r="DP8" s="623"/>
      <c r="DQ8" s="630">
        <v>416093</v>
      </c>
      <c r="DR8" s="622"/>
      <c r="DS8" s="622"/>
      <c r="DT8" s="622"/>
      <c r="DU8" s="622"/>
      <c r="DV8" s="622"/>
      <c r="DW8" s="622"/>
      <c r="DX8" s="622"/>
      <c r="DY8" s="622"/>
      <c r="DZ8" s="622"/>
      <c r="EA8" s="622"/>
      <c r="EB8" s="622"/>
      <c r="EC8" s="631"/>
    </row>
    <row r="9" spans="2:143" ht="11.25" customHeight="1" x14ac:dyDescent="0.15">
      <c r="B9" s="618" t="s">
        <v>232</v>
      </c>
      <c r="C9" s="619"/>
      <c r="D9" s="619"/>
      <c r="E9" s="619"/>
      <c r="F9" s="619"/>
      <c r="G9" s="619"/>
      <c r="H9" s="619"/>
      <c r="I9" s="619"/>
      <c r="J9" s="619"/>
      <c r="K9" s="619"/>
      <c r="L9" s="619"/>
      <c r="M9" s="619"/>
      <c r="N9" s="619"/>
      <c r="O9" s="619"/>
      <c r="P9" s="619"/>
      <c r="Q9" s="620"/>
      <c r="R9" s="621">
        <v>2497</v>
      </c>
      <c r="S9" s="622"/>
      <c r="T9" s="622"/>
      <c r="U9" s="622"/>
      <c r="V9" s="622"/>
      <c r="W9" s="622"/>
      <c r="X9" s="622"/>
      <c r="Y9" s="623"/>
      <c r="Z9" s="624">
        <v>0.1</v>
      </c>
      <c r="AA9" s="624"/>
      <c r="AB9" s="624"/>
      <c r="AC9" s="624"/>
      <c r="AD9" s="625">
        <v>2497</v>
      </c>
      <c r="AE9" s="625"/>
      <c r="AF9" s="625"/>
      <c r="AG9" s="625"/>
      <c r="AH9" s="625"/>
      <c r="AI9" s="625"/>
      <c r="AJ9" s="625"/>
      <c r="AK9" s="625"/>
      <c r="AL9" s="626">
        <v>0.1</v>
      </c>
      <c r="AM9" s="627"/>
      <c r="AN9" s="627"/>
      <c r="AO9" s="628"/>
      <c r="AP9" s="618" t="s">
        <v>233</v>
      </c>
      <c r="AQ9" s="619"/>
      <c r="AR9" s="619"/>
      <c r="AS9" s="619"/>
      <c r="AT9" s="619"/>
      <c r="AU9" s="619"/>
      <c r="AV9" s="619"/>
      <c r="AW9" s="619"/>
      <c r="AX9" s="619"/>
      <c r="AY9" s="619"/>
      <c r="AZ9" s="619"/>
      <c r="BA9" s="619"/>
      <c r="BB9" s="619"/>
      <c r="BC9" s="619"/>
      <c r="BD9" s="619"/>
      <c r="BE9" s="619"/>
      <c r="BF9" s="620"/>
      <c r="BG9" s="621">
        <v>183606</v>
      </c>
      <c r="BH9" s="622"/>
      <c r="BI9" s="622"/>
      <c r="BJ9" s="622"/>
      <c r="BK9" s="622"/>
      <c r="BL9" s="622"/>
      <c r="BM9" s="622"/>
      <c r="BN9" s="623"/>
      <c r="BO9" s="624">
        <v>28.2</v>
      </c>
      <c r="BP9" s="624"/>
      <c r="BQ9" s="624"/>
      <c r="BR9" s="624"/>
      <c r="BS9" s="630" t="s">
        <v>123</v>
      </c>
      <c r="BT9" s="622"/>
      <c r="BU9" s="622"/>
      <c r="BV9" s="622"/>
      <c r="BW9" s="622"/>
      <c r="BX9" s="622"/>
      <c r="BY9" s="622"/>
      <c r="BZ9" s="622"/>
      <c r="CA9" s="622"/>
      <c r="CB9" s="631"/>
      <c r="CD9" s="636" t="s">
        <v>234</v>
      </c>
      <c r="CE9" s="637"/>
      <c r="CF9" s="637"/>
      <c r="CG9" s="637"/>
      <c r="CH9" s="637"/>
      <c r="CI9" s="637"/>
      <c r="CJ9" s="637"/>
      <c r="CK9" s="637"/>
      <c r="CL9" s="637"/>
      <c r="CM9" s="637"/>
      <c r="CN9" s="637"/>
      <c r="CO9" s="637"/>
      <c r="CP9" s="637"/>
      <c r="CQ9" s="638"/>
      <c r="CR9" s="621">
        <v>242486</v>
      </c>
      <c r="CS9" s="622"/>
      <c r="CT9" s="622"/>
      <c r="CU9" s="622"/>
      <c r="CV9" s="622"/>
      <c r="CW9" s="622"/>
      <c r="CX9" s="622"/>
      <c r="CY9" s="623"/>
      <c r="CZ9" s="624">
        <v>6.7</v>
      </c>
      <c r="DA9" s="624"/>
      <c r="DB9" s="624"/>
      <c r="DC9" s="624"/>
      <c r="DD9" s="630">
        <v>6793</v>
      </c>
      <c r="DE9" s="622"/>
      <c r="DF9" s="622"/>
      <c r="DG9" s="622"/>
      <c r="DH9" s="622"/>
      <c r="DI9" s="622"/>
      <c r="DJ9" s="622"/>
      <c r="DK9" s="622"/>
      <c r="DL9" s="622"/>
      <c r="DM9" s="622"/>
      <c r="DN9" s="622"/>
      <c r="DO9" s="622"/>
      <c r="DP9" s="623"/>
      <c r="DQ9" s="630">
        <v>149259</v>
      </c>
      <c r="DR9" s="622"/>
      <c r="DS9" s="622"/>
      <c r="DT9" s="622"/>
      <c r="DU9" s="622"/>
      <c r="DV9" s="622"/>
      <c r="DW9" s="622"/>
      <c r="DX9" s="622"/>
      <c r="DY9" s="622"/>
      <c r="DZ9" s="622"/>
      <c r="EA9" s="622"/>
      <c r="EB9" s="622"/>
      <c r="EC9" s="631"/>
    </row>
    <row r="10" spans="2:143" ht="11.25" customHeight="1" x14ac:dyDescent="0.15">
      <c r="B10" s="618" t="s">
        <v>235</v>
      </c>
      <c r="C10" s="619"/>
      <c r="D10" s="619"/>
      <c r="E10" s="619"/>
      <c r="F10" s="619"/>
      <c r="G10" s="619"/>
      <c r="H10" s="619"/>
      <c r="I10" s="619"/>
      <c r="J10" s="619"/>
      <c r="K10" s="619"/>
      <c r="L10" s="619"/>
      <c r="M10" s="619"/>
      <c r="N10" s="619"/>
      <c r="O10" s="619"/>
      <c r="P10" s="619"/>
      <c r="Q10" s="620"/>
      <c r="R10" s="621" t="s">
        <v>123</v>
      </c>
      <c r="S10" s="622"/>
      <c r="T10" s="622"/>
      <c r="U10" s="622"/>
      <c r="V10" s="622"/>
      <c r="W10" s="622"/>
      <c r="X10" s="622"/>
      <c r="Y10" s="623"/>
      <c r="Z10" s="624" t="s">
        <v>123</v>
      </c>
      <c r="AA10" s="624"/>
      <c r="AB10" s="624"/>
      <c r="AC10" s="624"/>
      <c r="AD10" s="625" t="s">
        <v>123</v>
      </c>
      <c r="AE10" s="625"/>
      <c r="AF10" s="625"/>
      <c r="AG10" s="625"/>
      <c r="AH10" s="625"/>
      <c r="AI10" s="625"/>
      <c r="AJ10" s="625"/>
      <c r="AK10" s="625"/>
      <c r="AL10" s="626" t="s">
        <v>123</v>
      </c>
      <c r="AM10" s="627"/>
      <c r="AN10" s="627"/>
      <c r="AO10" s="628"/>
      <c r="AP10" s="618" t="s">
        <v>236</v>
      </c>
      <c r="AQ10" s="619"/>
      <c r="AR10" s="619"/>
      <c r="AS10" s="619"/>
      <c r="AT10" s="619"/>
      <c r="AU10" s="619"/>
      <c r="AV10" s="619"/>
      <c r="AW10" s="619"/>
      <c r="AX10" s="619"/>
      <c r="AY10" s="619"/>
      <c r="AZ10" s="619"/>
      <c r="BA10" s="619"/>
      <c r="BB10" s="619"/>
      <c r="BC10" s="619"/>
      <c r="BD10" s="619"/>
      <c r="BE10" s="619"/>
      <c r="BF10" s="620"/>
      <c r="BG10" s="621">
        <v>16484</v>
      </c>
      <c r="BH10" s="622"/>
      <c r="BI10" s="622"/>
      <c r="BJ10" s="622"/>
      <c r="BK10" s="622"/>
      <c r="BL10" s="622"/>
      <c r="BM10" s="622"/>
      <c r="BN10" s="623"/>
      <c r="BO10" s="624">
        <v>2.5</v>
      </c>
      <c r="BP10" s="624"/>
      <c r="BQ10" s="624"/>
      <c r="BR10" s="624"/>
      <c r="BS10" s="630" t="s">
        <v>123</v>
      </c>
      <c r="BT10" s="622"/>
      <c r="BU10" s="622"/>
      <c r="BV10" s="622"/>
      <c r="BW10" s="622"/>
      <c r="BX10" s="622"/>
      <c r="BY10" s="622"/>
      <c r="BZ10" s="622"/>
      <c r="CA10" s="622"/>
      <c r="CB10" s="631"/>
      <c r="CD10" s="636" t="s">
        <v>237</v>
      </c>
      <c r="CE10" s="637"/>
      <c r="CF10" s="637"/>
      <c r="CG10" s="637"/>
      <c r="CH10" s="637"/>
      <c r="CI10" s="637"/>
      <c r="CJ10" s="637"/>
      <c r="CK10" s="637"/>
      <c r="CL10" s="637"/>
      <c r="CM10" s="637"/>
      <c r="CN10" s="637"/>
      <c r="CO10" s="637"/>
      <c r="CP10" s="637"/>
      <c r="CQ10" s="638"/>
      <c r="CR10" s="621" t="s">
        <v>238</v>
      </c>
      <c r="CS10" s="622"/>
      <c r="CT10" s="622"/>
      <c r="CU10" s="622"/>
      <c r="CV10" s="622"/>
      <c r="CW10" s="622"/>
      <c r="CX10" s="622"/>
      <c r="CY10" s="623"/>
      <c r="CZ10" s="624" t="s">
        <v>238</v>
      </c>
      <c r="DA10" s="624"/>
      <c r="DB10" s="624"/>
      <c r="DC10" s="624"/>
      <c r="DD10" s="630" t="s">
        <v>123</v>
      </c>
      <c r="DE10" s="622"/>
      <c r="DF10" s="622"/>
      <c r="DG10" s="622"/>
      <c r="DH10" s="622"/>
      <c r="DI10" s="622"/>
      <c r="DJ10" s="622"/>
      <c r="DK10" s="622"/>
      <c r="DL10" s="622"/>
      <c r="DM10" s="622"/>
      <c r="DN10" s="622"/>
      <c r="DO10" s="622"/>
      <c r="DP10" s="623"/>
      <c r="DQ10" s="630" t="s">
        <v>123</v>
      </c>
      <c r="DR10" s="622"/>
      <c r="DS10" s="622"/>
      <c r="DT10" s="622"/>
      <c r="DU10" s="622"/>
      <c r="DV10" s="622"/>
      <c r="DW10" s="622"/>
      <c r="DX10" s="622"/>
      <c r="DY10" s="622"/>
      <c r="DZ10" s="622"/>
      <c r="EA10" s="622"/>
      <c r="EB10" s="622"/>
      <c r="EC10" s="631"/>
    </row>
    <row r="11" spans="2:143" ht="11.25" customHeight="1" x14ac:dyDescent="0.15">
      <c r="B11" s="618" t="s">
        <v>239</v>
      </c>
      <c r="C11" s="619"/>
      <c r="D11" s="619"/>
      <c r="E11" s="619"/>
      <c r="F11" s="619"/>
      <c r="G11" s="619"/>
      <c r="H11" s="619"/>
      <c r="I11" s="619"/>
      <c r="J11" s="619"/>
      <c r="K11" s="619"/>
      <c r="L11" s="619"/>
      <c r="M11" s="619"/>
      <c r="N11" s="619"/>
      <c r="O11" s="619"/>
      <c r="P11" s="619"/>
      <c r="Q11" s="620"/>
      <c r="R11" s="621" t="s">
        <v>238</v>
      </c>
      <c r="S11" s="622"/>
      <c r="T11" s="622"/>
      <c r="U11" s="622"/>
      <c r="V11" s="622"/>
      <c r="W11" s="622"/>
      <c r="X11" s="622"/>
      <c r="Y11" s="623"/>
      <c r="Z11" s="624" t="s">
        <v>123</v>
      </c>
      <c r="AA11" s="624"/>
      <c r="AB11" s="624"/>
      <c r="AC11" s="624"/>
      <c r="AD11" s="625" t="s">
        <v>170</v>
      </c>
      <c r="AE11" s="625"/>
      <c r="AF11" s="625"/>
      <c r="AG11" s="625"/>
      <c r="AH11" s="625"/>
      <c r="AI11" s="625"/>
      <c r="AJ11" s="625"/>
      <c r="AK11" s="625"/>
      <c r="AL11" s="626" t="s">
        <v>170</v>
      </c>
      <c r="AM11" s="627"/>
      <c r="AN11" s="627"/>
      <c r="AO11" s="628"/>
      <c r="AP11" s="618" t="s">
        <v>240</v>
      </c>
      <c r="AQ11" s="619"/>
      <c r="AR11" s="619"/>
      <c r="AS11" s="619"/>
      <c r="AT11" s="619"/>
      <c r="AU11" s="619"/>
      <c r="AV11" s="619"/>
      <c r="AW11" s="619"/>
      <c r="AX11" s="619"/>
      <c r="AY11" s="619"/>
      <c r="AZ11" s="619"/>
      <c r="BA11" s="619"/>
      <c r="BB11" s="619"/>
      <c r="BC11" s="619"/>
      <c r="BD11" s="619"/>
      <c r="BE11" s="619"/>
      <c r="BF11" s="620"/>
      <c r="BG11" s="621">
        <v>16398</v>
      </c>
      <c r="BH11" s="622"/>
      <c r="BI11" s="622"/>
      <c r="BJ11" s="622"/>
      <c r="BK11" s="622"/>
      <c r="BL11" s="622"/>
      <c r="BM11" s="622"/>
      <c r="BN11" s="623"/>
      <c r="BO11" s="624">
        <v>2.5</v>
      </c>
      <c r="BP11" s="624"/>
      <c r="BQ11" s="624"/>
      <c r="BR11" s="624"/>
      <c r="BS11" s="630" t="s">
        <v>123</v>
      </c>
      <c r="BT11" s="622"/>
      <c r="BU11" s="622"/>
      <c r="BV11" s="622"/>
      <c r="BW11" s="622"/>
      <c r="BX11" s="622"/>
      <c r="BY11" s="622"/>
      <c r="BZ11" s="622"/>
      <c r="CA11" s="622"/>
      <c r="CB11" s="631"/>
      <c r="CD11" s="636" t="s">
        <v>241</v>
      </c>
      <c r="CE11" s="637"/>
      <c r="CF11" s="637"/>
      <c r="CG11" s="637"/>
      <c r="CH11" s="637"/>
      <c r="CI11" s="637"/>
      <c r="CJ11" s="637"/>
      <c r="CK11" s="637"/>
      <c r="CL11" s="637"/>
      <c r="CM11" s="637"/>
      <c r="CN11" s="637"/>
      <c r="CO11" s="637"/>
      <c r="CP11" s="637"/>
      <c r="CQ11" s="638"/>
      <c r="CR11" s="621">
        <v>316895</v>
      </c>
      <c r="CS11" s="622"/>
      <c r="CT11" s="622"/>
      <c r="CU11" s="622"/>
      <c r="CV11" s="622"/>
      <c r="CW11" s="622"/>
      <c r="CX11" s="622"/>
      <c r="CY11" s="623"/>
      <c r="CZ11" s="624">
        <v>8.6999999999999993</v>
      </c>
      <c r="DA11" s="624"/>
      <c r="DB11" s="624"/>
      <c r="DC11" s="624"/>
      <c r="DD11" s="630">
        <v>210147</v>
      </c>
      <c r="DE11" s="622"/>
      <c r="DF11" s="622"/>
      <c r="DG11" s="622"/>
      <c r="DH11" s="622"/>
      <c r="DI11" s="622"/>
      <c r="DJ11" s="622"/>
      <c r="DK11" s="622"/>
      <c r="DL11" s="622"/>
      <c r="DM11" s="622"/>
      <c r="DN11" s="622"/>
      <c r="DO11" s="622"/>
      <c r="DP11" s="623"/>
      <c r="DQ11" s="630">
        <v>185526</v>
      </c>
      <c r="DR11" s="622"/>
      <c r="DS11" s="622"/>
      <c r="DT11" s="622"/>
      <c r="DU11" s="622"/>
      <c r="DV11" s="622"/>
      <c r="DW11" s="622"/>
      <c r="DX11" s="622"/>
      <c r="DY11" s="622"/>
      <c r="DZ11" s="622"/>
      <c r="EA11" s="622"/>
      <c r="EB11" s="622"/>
      <c r="EC11" s="631"/>
    </row>
    <row r="12" spans="2:143" ht="11.25" customHeight="1" x14ac:dyDescent="0.15">
      <c r="B12" s="618" t="s">
        <v>242</v>
      </c>
      <c r="C12" s="619"/>
      <c r="D12" s="619"/>
      <c r="E12" s="619"/>
      <c r="F12" s="619"/>
      <c r="G12" s="619"/>
      <c r="H12" s="619"/>
      <c r="I12" s="619"/>
      <c r="J12" s="619"/>
      <c r="K12" s="619"/>
      <c r="L12" s="619"/>
      <c r="M12" s="619"/>
      <c r="N12" s="619"/>
      <c r="O12" s="619"/>
      <c r="P12" s="619"/>
      <c r="Q12" s="620"/>
      <c r="R12" s="621">
        <v>62573</v>
      </c>
      <c r="S12" s="622"/>
      <c r="T12" s="622"/>
      <c r="U12" s="622"/>
      <c r="V12" s="622"/>
      <c r="W12" s="622"/>
      <c r="X12" s="622"/>
      <c r="Y12" s="623"/>
      <c r="Z12" s="624">
        <v>1.5</v>
      </c>
      <c r="AA12" s="624"/>
      <c r="AB12" s="624"/>
      <c r="AC12" s="624"/>
      <c r="AD12" s="625">
        <v>62573</v>
      </c>
      <c r="AE12" s="625"/>
      <c r="AF12" s="625"/>
      <c r="AG12" s="625"/>
      <c r="AH12" s="625"/>
      <c r="AI12" s="625"/>
      <c r="AJ12" s="625"/>
      <c r="AK12" s="625"/>
      <c r="AL12" s="626">
        <v>2.7</v>
      </c>
      <c r="AM12" s="627"/>
      <c r="AN12" s="627"/>
      <c r="AO12" s="628"/>
      <c r="AP12" s="618" t="s">
        <v>243</v>
      </c>
      <c r="AQ12" s="619"/>
      <c r="AR12" s="619"/>
      <c r="AS12" s="619"/>
      <c r="AT12" s="619"/>
      <c r="AU12" s="619"/>
      <c r="AV12" s="619"/>
      <c r="AW12" s="619"/>
      <c r="AX12" s="619"/>
      <c r="AY12" s="619"/>
      <c r="AZ12" s="619"/>
      <c r="BA12" s="619"/>
      <c r="BB12" s="619"/>
      <c r="BC12" s="619"/>
      <c r="BD12" s="619"/>
      <c r="BE12" s="619"/>
      <c r="BF12" s="620"/>
      <c r="BG12" s="621">
        <v>383338</v>
      </c>
      <c r="BH12" s="622"/>
      <c r="BI12" s="622"/>
      <c r="BJ12" s="622"/>
      <c r="BK12" s="622"/>
      <c r="BL12" s="622"/>
      <c r="BM12" s="622"/>
      <c r="BN12" s="623"/>
      <c r="BO12" s="624">
        <v>58.9</v>
      </c>
      <c r="BP12" s="624"/>
      <c r="BQ12" s="624"/>
      <c r="BR12" s="624"/>
      <c r="BS12" s="630" t="s">
        <v>123</v>
      </c>
      <c r="BT12" s="622"/>
      <c r="BU12" s="622"/>
      <c r="BV12" s="622"/>
      <c r="BW12" s="622"/>
      <c r="BX12" s="622"/>
      <c r="BY12" s="622"/>
      <c r="BZ12" s="622"/>
      <c r="CA12" s="622"/>
      <c r="CB12" s="631"/>
      <c r="CD12" s="636" t="s">
        <v>244</v>
      </c>
      <c r="CE12" s="637"/>
      <c r="CF12" s="637"/>
      <c r="CG12" s="637"/>
      <c r="CH12" s="637"/>
      <c r="CI12" s="637"/>
      <c r="CJ12" s="637"/>
      <c r="CK12" s="637"/>
      <c r="CL12" s="637"/>
      <c r="CM12" s="637"/>
      <c r="CN12" s="637"/>
      <c r="CO12" s="637"/>
      <c r="CP12" s="637"/>
      <c r="CQ12" s="638"/>
      <c r="CR12" s="621">
        <v>67093</v>
      </c>
      <c r="CS12" s="622"/>
      <c r="CT12" s="622"/>
      <c r="CU12" s="622"/>
      <c r="CV12" s="622"/>
      <c r="CW12" s="622"/>
      <c r="CX12" s="622"/>
      <c r="CY12" s="623"/>
      <c r="CZ12" s="624">
        <v>1.8</v>
      </c>
      <c r="DA12" s="624"/>
      <c r="DB12" s="624"/>
      <c r="DC12" s="624"/>
      <c r="DD12" s="630">
        <v>6651</v>
      </c>
      <c r="DE12" s="622"/>
      <c r="DF12" s="622"/>
      <c r="DG12" s="622"/>
      <c r="DH12" s="622"/>
      <c r="DI12" s="622"/>
      <c r="DJ12" s="622"/>
      <c r="DK12" s="622"/>
      <c r="DL12" s="622"/>
      <c r="DM12" s="622"/>
      <c r="DN12" s="622"/>
      <c r="DO12" s="622"/>
      <c r="DP12" s="623"/>
      <c r="DQ12" s="630">
        <v>65140</v>
      </c>
      <c r="DR12" s="622"/>
      <c r="DS12" s="622"/>
      <c r="DT12" s="622"/>
      <c r="DU12" s="622"/>
      <c r="DV12" s="622"/>
      <c r="DW12" s="622"/>
      <c r="DX12" s="622"/>
      <c r="DY12" s="622"/>
      <c r="DZ12" s="622"/>
      <c r="EA12" s="622"/>
      <c r="EB12" s="622"/>
      <c r="EC12" s="631"/>
    </row>
    <row r="13" spans="2:143" ht="11.25" customHeight="1" x14ac:dyDescent="0.15">
      <c r="B13" s="618" t="s">
        <v>245</v>
      </c>
      <c r="C13" s="619"/>
      <c r="D13" s="619"/>
      <c r="E13" s="619"/>
      <c r="F13" s="619"/>
      <c r="G13" s="619"/>
      <c r="H13" s="619"/>
      <c r="I13" s="619"/>
      <c r="J13" s="619"/>
      <c r="K13" s="619"/>
      <c r="L13" s="619"/>
      <c r="M13" s="619"/>
      <c r="N13" s="619"/>
      <c r="O13" s="619"/>
      <c r="P13" s="619"/>
      <c r="Q13" s="620"/>
      <c r="R13" s="621">
        <v>7638</v>
      </c>
      <c r="S13" s="622"/>
      <c r="T13" s="622"/>
      <c r="U13" s="622"/>
      <c r="V13" s="622"/>
      <c r="W13" s="622"/>
      <c r="X13" s="622"/>
      <c r="Y13" s="623"/>
      <c r="Z13" s="624">
        <v>0.2</v>
      </c>
      <c r="AA13" s="624"/>
      <c r="AB13" s="624"/>
      <c r="AC13" s="624"/>
      <c r="AD13" s="625">
        <v>7638</v>
      </c>
      <c r="AE13" s="625"/>
      <c r="AF13" s="625"/>
      <c r="AG13" s="625"/>
      <c r="AH13" s="625"/>
      <c r="AI13" s="625"/>
      <c r="AJ13" s="625"/>
      <c r="AK13" s="625"/>
      <c r="AL13" s="626">
        <v>0.3</v>
      </c>
      <c r="AM13" s="627"/>
      <c r="AN13" s="627"/>
      <c r="AO13" s="628"/>
      <c r="AP13" s="618" t="s">
        <v>246</v>
      </c>
      <c r="AQ13" s="619"/>
      <c r="AR13" s="619"/>
      <c r="AS13" s="619"/>
      <c r="AT13" s="619"/>
      <c r="AU13" s="619"/>
      <c r="AV13" s="619"/>
      <c r="AW13" s="619"/>
      <c r="AX13" s="619"/>
      <c r="AY13" s="619"/>
      <c r="AZ13" s="619"/>
      <c r="BA13" s="619"/>
      <c r="BB13" s="619"/>
      <c r="BC13" s="619"/>
      <c r="BD13" s="619"/>
      <c r="BE13" s="619"/>
      <c r="BF13" s="620"/>
      <c r="BG13" s="621">
        <v>380476</v>
      </c>
      <c r="BH13" s="622"/>
      <c r="BI13" s="622"/>
      <c r="BJ13" s="622"/>
      <c r="BK13" s="622"/>
      <c r="BL13" s="622"/>
      <c r="BM13" s="622"/>
      <c r="BN13" s="623"/>
      <c r="BO13" s="624">
        <v>58.4</v>
      </c>
      <c r="BP13" s="624"/>
      <c r="BQ13" s="624"/>
      <c r="BR13" s="624"/>
      <c r="BS13" s="630" t="s">
        <v>123</v>
      </c>
      <c r="BT13" s="622"/>
      <c r="BU13" s="622"/>
      <c r="BV13" s="622"/>
      <c r="BW13" s="622"/>
      <c r="BX13" s="622"/>
      <c r="BY13" s="622"/>
      <c r="BZ13" s="622"/>
      <c r="CA13" s="622"/>
      <c r="CB13" s="631"/>
      <c r="CD13" s="636" t="s">
        <v>247</v>
      </c>
      <c r="CE13" s="637"/>
      <c r="CF13" s="637"/>
      <c r="CG13" s="637"/>
      <c r="CH13" s="637"/>
      <c r="CI13" s="637"/>
      <c r="CJ13" s="637"/>
      <c r="CK13" s="637"/>
      <c r="CL13" s="637"/>
      <c r="CM13" s="637"/>
      <c r="CN13" s="637"/>
      <c r="CO13" s="637"/>
      <c r="CP13" s="637"/>
      <c r="CQ13" s="638"/>
      <c r="CR13" s="621">
        <v>920805</v>
      </c>
      <c r="CS13" s="622"/>
      <c r="CT13" s="622"/>
      <c r="CU13" s="622"/>
      <c r="CV13" s="622"/>
      <c r="CW13" s="622"/>
      <c r="CX13" s="622"/>
      <c r="CY13" s="623"/>
      <c r="CZ13" s="624">
        <v>25.3</v>
      </c>
      <c r="DA13" s="624"/>
      <c r="DB13" s="624"/>
      <c r="DC13" s="624"/>
      <c r="DD13" s="630">
        <v>790432</v>
      </c>
      <c r="DE13" s="622"/>
      <c r="DF13" s="622"/>
      <c r="DG13" s="622"/>
      <c r="DH13" s="622"/>
      <c r="DI13" s="622"/>
      <c r="DJ13" s="622"/>
      <c r="DK13" s="622"/>
      <c r="DL13" s="622"/>
      <c r="DM13" s="622"/>
      <c r="DN13" s="622"/>
      <c r="DO13" s="622"/>
      <c r="DP13" s="623"/>
      <c r="DQ13" s="630">
        <v>279572</v>
      </c>
      <c r="DR13" s="622"/>
      <c r="DS13" s="622"/>
      <c r="DT13" s="622"/>
      <c r="DU13" s="622"/>
      <c r="DV13" s="622"/>
      <c r="DW13" s="622"/>
      <c r="DX13" s="622"/>
      <c r="DY13" s="622"/>
      <c r="DZ13" s="622"/>
      <c r="EA13" s="622"/>
      <c r="EB13" s="622"/>
      <c r="EC13" s="631"/>
    </row>
    <row r="14" spans="2:143" ht="11.25" customHeight="1" x14ac:dyDescent="0.15">
      <c r="B14" s="618" t="s">
        <v>248</v>
      </c>
      <c r="C14" s="619"/>
      <c r="D14" s="619"/>
      <c r="E14" s="619"/>
      <c r="F14" s="619"/>
      <c r="G14" s="619"/>
      <c r="H14" s="619"/>
      <c r="I14" s="619"/>
      <c r="J14" s="619"/>
      <c r="K14" s="619"/>
      <c r="L14" s="619"/>
      <c r="M14" s="619"/>
      <c r="N14" s="619"/>
      <c r="O14" s="619"/>
      <c r="P14" s="619"/>
      <c r="Q14" s="620"/>
      <c r="R14" s="621" t="s">
        <v>123</v>
      </c>
      <c r="S14" s="622"/>
      <c r="T14" s="622"/>
      <c r="U14" s="622"/>
      <c r="V14" s="622"/>
      <c r="W14" s="622"/>
      <c r="X14" s="622"/>
      <c r="Y14" s="623"/>
      <c r="Z14" s="624" t="s">
        <v>123</v>
      </c>
      <c r="AA14" s="624"/>
      <c r="AB14" s="624"/>
      <c r="AC14" s="624"/>
      <c r="AD14" s="625" t="s">
        <v>123</v>
      </c>
      <c r="AE14" s="625"/>
      <c r="AF14" s="625"/>
      <c r="AG14" s="625"/>
      <c r="AH14" s="625"/>
      <c r="AI14" s="625"/>
      <c r="AJ14" s="625"/>
      <c r="AK14" s="625"/>
      <c r="AL14" s="626" t="s">
        <v>123</v>
      </c>
      <c r="AM14" s="627"/>
      <c r="AN14" s="627"/>
      <c r="AO14" s="628"/>
      <c r="AP14" s="618" t="s">
        <v>249</v>
      </c>
      <c r="AQ14" s="619"/>
      <c r="AR14" s="619"/>
      <c r="AS14" s="619"/>
      <c r="AT14" s="619"/>
      <c r="AU14" s="619"/>
      <c r="AV14" s="619"/>
      <c r="AW14" s="619"/>
      <c r="AX14" s="619"/>
      <c r="AY14" s="619"/>
      <c r="AZ14" s="619"/>
      <c r="BA14" s="619"/>
      <c r="BB14" s="619"/>
      <c r="BC14" s="619"/>
      <c r="BD14" s="619"/>
      <c r="BE14" s="619"/>
      <c r="BF14" s="620"/>
      <c r="BG14" s="621">
        <v>16491</v>
      </c>
      <c r="BH14" s="622"/>
      <c r="BI14" s="622"/>
      <c r="BJ14" s="622"/>
      <c r="BK14" s="622"/>
      <c r="BL14" s="622"/>
      <c r="BM14" s="622"/>
      <c r="BN14" s="623"/>
      <c r="BO14" s="624">
        <v>2.5</v>
      </c>
      <c r="BP14" s="624"/>
      <c r="BQ14" s="624"/>
      <c r="BR14" s="624"/>
      <c r="BS14" s="630" t="s">
        <v>170</v>
      </c>
      <c r="BT14" s="622"/>
      <c r="BU14" s="622"/>
      <c r="BV14" s="622"/>
      <c r="BW14" s="622"/>
      <c r="BX14" s="622"/>
      <c r="BY14" s="622"/>
      <c r="BZ14" s="622"/>
      <c r="CA14" s="622"/>
      <c r="CB14" s="631"/>
      <c r="CD14" s="636" t="s">
        <v>250</v>
      </c>
      <c r="CE14" s="637"/>
      <c r="CF14" s="637"/>
      <c r="CG14" s="637"/>
      <c r="CH14" s="637"/>
      <c r="CI14" s="637"/>
      <c r="CJ14" s="637"/>
      <c r="CK14" s="637"/>
      <c r="CL14" s="637"/>
      <c r="CM14" s="637"/>
      <c r="CN14" s="637"/>
      <c r="CO14" s="637"/>
      <c r="CP14" s="637"/>
      <c r="CQ14" s="638"/>
      <c r="CR14" s="621">
        <v>126906</v>
      </c>
      <c r="CS14" s="622"/>
      <c r="CT14" s="622"/>
      <c r="CU14" s="622"/>
      <c r="CV14" s="622"/>
      <c r="CW14" s="622"/>
      <c r="CX14" s="622"/>
      <c r="CY14" s="623"/>
      <c r="CZ14" s="624">
        <v>3.5</v>
      </c>
      <c r="DA14" s="624"/>
      <c r="DB14" s="624"/>
      <c r="DC14" s="624"/>
      <c r="DD14" s="630">
        <v>28624</v>
      </c>
      <c r="DE14" s="622"/>
      <c r="DF14" s="622"/>
      <c r="DG14" s="622"/>
      <c r="DH14" s="622"/>
      <c r="DI14" s="622"/>
      <c r="DJ14" s="622"/>
      <c r="DK14" s="622"/>
      <c r="DL14" s="622"/>
      <c r="DM14" s="622"/>
      <c r="DN14" s="622"/>
      <c r="DO14" s="622"/>
      <c r="DP14" s="623"/>
      <c r="DQ14" s="630">
        <v>97233</v>
      </c>
      <c r="DR14" s="622"/>
      <c r="DS14" s="622"/>
      <c r="DT14" s="622"/>
      <c r="DU14" s="622"/>
      <c r="DV14" s="622"/>
      <c r="DW14" s="622"/>
      <c r="DX14" s="622"/>
      <c r="DY14" s="622"/>
      <c r="DZ14" s="622"/>
      <c r="EA14" s="622"/>
      <c r="EB14" s="622"/>
      <c r="EC14" s="631"/>
    </row>
    <row r="15" spans="2:143" ht="11.25" customHeight="1" x14ac:dyDescent="0.15">
      <c r="B15" s="618" t="s">
        <v>251</v>
      </c>
      <c r="C15" s="619"/>
      <c r="D15" s="619"/>
      <c r="E15" s="619"/>
      <c r="F15" s="619"/>
      <c r="G15" s="619"/>
      <c r="H15" s="619"/>
      <c r="I15" s="619"/>
      <c r="J15" s="619"/>
      <c r="K15" s="619"/>
      <c r="L15" s="619"/>
      <c r="M15" s="619"/>
      <c r="N15" s="619"/>
      <c r="O15" s="619"/>
      <c r="P15" s="619"/>
      <c r="Q15" s="620"/>
      <c r="R15" s="621">
        <v>21947</v>
      </c>
      <c r="S15" s="622"/>
      <c r="T15" s="622"/>
      <c r="U15" s="622"/>
      <c r="V15" s="622"/>
      <c r="W15" s="622"/>
      <c r="X15" s="622"/>
      <c r="Y15" s="623"/>
      <c r="Z15" s="624">
        <v>0.5</v>
      </c>
      <c r="AA15" s="624"/>
      <c r="AB15" s="624"/>
      <c r="AC15" s="624"/>
      <c r="AD15" s="625">
        <v>21947</v>
      </c>
      <c r="AE15" s="625"/>
      <c r="AF15" s="625"/>
      <c r="AG15" s="625"/>
      <c r="AH15" s="625"/>
      <c r="AI15" s="625"/>
      <c r="AJ15" s="625"/>
      <c r="AK15" s="625"/>
      <c r="AL15" s="626">
        <v>1</v>
      </c>
      <c r="AM15" s="627"/>
      <c r="AN15" s="627"/>
      <c r="AO15" s="628"/>
      <c r="AP15" s="618" t="s">
        <v>252</v>
      </c>
      <c r="AQ15" s="619"/>
      <c r="AR15" s="619"/>
      <c r="AS15" s="619"/>
      <c r="AT15" s="619"/>
      <c r="AU15" s="619"/>
      <c r="AV15" s="619"/>
      <c r="AW15" s="619"/>
      <c r="AX15" s="619"/>
      <c r="AY15" s="619"/>
      <c r="AZ15" s="619"/>
      <c r="BA15" s="619"/>
      <c r="BB15" s="619"/>
      <c r="BC15" s="619"/>
      <c r="BD15" s="619"/>
      <c r="BE15" s="619"/>
      <c r="BF15" s="620"/>
      <c r="BG15" s="621">
        <v>23894</v>
      </c>
      <c r="BH15" s="622"/>
      <c r="BI15" s="622"/>
      <c r="BJ15" s="622"/>
      <c r="BK15" s="622"/>
      <c r="BL15" s="622"/>
      <c r="BM15" s="622"/>
      <c r="BN15" s="623"/>
      <c r="BO15" s="624">
        <v>3.7</v>
      </c>
      <c r="BP15" s="624"/>
      <c r="BQ15" s="624"/>
      <c r="BR15" s="624"/>
      <c r="BS15" s="630" t="s">
        <v>123</v>
      </c>
      <c r="BT15" s="622"/>
      <c r="BU15" s="622"/>
      <c r="BV15" s="622"/>
      <c r="BW15" s="622"/>
      <c r="BX15" s="622"/>
      <c r="BY15" s="622"/>
      <c r="BZ15" s="622"/>
      <c r="CA15" s="622"/>
      <c r="CB15" s="631"/>
      <c r="CD15" s="636" t="s">
        <v>253</v>
      </c>
      <c r="CE15" s="637"/>
      <c r="CF15" s="637"/>
      <c r="CG15" s="637"/>
      <c r="CH15" s="637"/>
      <c r="CI15" s="637"/>
      <c r="CJ15" s="637"/>
      <c r="CK15" s="637"/>
      <c r="CL15" s="637"/>
      <c r="CM15" s="637"/>
      <c r="CN15" s="637"/>
      <c r="CO15" s="637"/>
      <c r="CP15" s="637"/>
      <c r="CQ15" s="638"/>
      <c r="CR15" s="621">
        <v>244781</v>
      </c>
      <c r="CS15" s="622"/>
      <c r="CT15" s="622"/>
      <c r="CU15" s="622"/>
      <c r="CV15" s="622"/>
      <c r="CW15" s="622"/>
      <c r="CX15" s="622"/>
      <c r="CY15" s="623"/>
      <c r="CZ15" s="624">
        <v>6.7</v>
      </c>
      <c r="DA15" s="624"/>
      <c r="DB15" s="624"/>
      <c r="DC15" s="624"/>
      <c r="DD15" s="630">
        <v>10179</v>
      </c>
      <c r="DE15" s="622"/>
      <c r="DF15" s="622"/>
      <c r="DG15" s="622"/>
      <c r="DH15" s="622"/>
      <c r="DI15" s="622"/>
      <c r="DJ15" s="622"/>
      <c r="DK15" s="622"/>
      <c r="DL15" s="622"/>
      <c r="DM15" s="622"/>
      <c r="DN15" s="622"/>
      <c r="DO15" s="622"/>
      <c r="DP15" s="623"/>
      <c r="DQ15" s="630">
        <v>241202</v>
      </c>
      <c r="DR15" s="622"/>
      <c r="DS15" s="622"/>
      <c r="DT15" s="622"/>
      <c r="DU15" s="622"/>
      <c r="DV15" s="622"/>
      <c r="DW15" s="622"/>
      <c r="DX15" s="622"/>
      <c r="DY15" s="622"/>
      <c r="DZ15" s="622"/>
      <c r="EA15" s="622"/>
      <c r="EB15" s="622"/>
      <c r="EC15" s="631"/>
    </row>
    <row r="16" spans="2:143" ht="11.25" customHeight="1" x14ac:dyDescent="0.15">
      <c r="B16" s="618" t="s">
        <v>254</v>
      </c>
      <c r="C16" s="619"/>
      <c r="D16" s="619"/>
      <c r="E16" s="619"/>
      <c r="F16" s="619"/>
      <c r="G16" s="619"/>
      <c r="H16" s="619"/>
      <c r="I16" s="619"/>
      <c r="J16" s="619"/>
      <c r="K16" s="619"/>
      <c r="L16" s="619"/>
      <c r="M16" s="619"/>
      <c r="N16" s="619"/>
      <c r="O16" s="619"/>
      <c r="P16" s="619"/>
      <c r="Q16" s="620"/>
      <c r="R16" s="621" t="s">
        <v>255</v>
      </c>
      <c r="S16" s="622"/>
      <c r="T16" s="622"/>
      <c r="U16" s="622"/>
      <c r="V16" s="622"/>
      <c r="W16" s="622"/>
      <c r="X16" s="622"/>
      <c r="Y16" s="623"/>
      <c r="Z16" s="624" t="s">
        <v>123</v>
      </c>
      <c r="AA16" s="624"/>
      <c r="AB16" s="624"/>
      <c r="AC16" s="624"/>
      <c r="AD16" s="625" t="s">
        <v>123</v>
      </c>
      <c r="AE16" s="625"/>
      <c r="AF16" s="625"/>
      <c r="AG16" s="625"/>
      <c r="AH16" s="625"/>
      <c r="AI16" s="625"/>
      <c r="AJ16" s="625"/>
      <c r="AK16" s="625"/>
      <c r="AL16" s="626" t="s">
        <v>256</v>
      </c>
      <c r="AM16" s="627"/>
      <c r="AN16" s="627"/>
      <c r="AO16" s="628"/>
      <c r="AP16" s="618" t="s">
        <v>257</v>
      </c>
      <c r="AQ16" s="619"/>
      <c r="AR16" s="619"/>
      <c r="AS16" s="619"/>
      <c r="AT16" s="619"/>
      <c r="AU16" s="619"/>
      <c r="AV16" s="619"/>
      <c r="AW16" s="619"/>
      <c r="AX16" s="619"/>
      <c r="AY16" s="619"/>
      <c r="AZ16" s="619"/>
      <c r="BA16" s="619"/>
      <c r="BB16" s="619"/>
      <c r="BC16" s="619"/>
      <c r="BD16" s="619"/>
      <c r="BE16" s="619"/>
      <c r="BF16" s="620"/>
      <c r="BG16" s="621" t="s">
        <v>123</v>
      </c>
      <c r="BH16" s="622"/>
      <c r="BI16" s="622"/>
      <c r="BJ16" s="622"/>
      <c r="BK16" s="622"/>
      <c r="BL16" s="622"/>
      <c r="BM16" s="622"/>
      <c r="BN16" s="623"/>
      <c r="BO16" s="624" t="s">
        <v>170</v>
      </c>
      <c r="BP16" s="624"/>
      <c r="BQ16" s="624"/>
      <c r="BR16" s="624"/>
      <c r="BS16" s="630" t="s">
        <v>238</v>
      </c>
      <c r="BT16" s="622"/>
      <c r="BU16" s="622"/>
      <c r="BV16" s="622"/>
      <c r="BW16" s="622"/>
      <c r="BX16" s="622"/>
      <c r="BY16" s="622"/>
      <c r="BZ16" s="622"/>
      <c r="CA16" s="622"/>
      <c r="CB16" s="631"/>
      <c r="CD16" s="636" t="s">
        <v>258</v>
      </c>
      <c r="CE16" s="637"/>
      <c r="CF16" s="637"/>
      <c r="CG16" s="637"/>
      <c r="CH16" s="637"/>
      <c r="CI16" s="637"/>
      <c r="CJ16" s="637"/>
      <c r="CK16" s="637"/>
      <c r="CL16" s="637"/>
      <c r="CM16" s="637"/>
      <c r="CN16" s="637"/>
      <c r="CO16" s="637"/>
      <c r="CP16" s="637"/>
      <c r="CQ16" s="638"/>
      <c r="CR16" s="621">
        <v>18454</v>
      </c>
      <c r="CS16" s="622"/>
      <c r="CT16" s="622"/>
      <c r="CU16" s="622"/>
      <c r="CV16" s="622"/>
      <c r="CW16" s="622"/>
      <c r="CX16" s="622"/>
      <c r="CY16" s="623"/>
      <c r="CZ16" s="624">
        <v>0.5</v>
      </c>
      <c r="DA16" s="624"/>
      <c r="DB16" s="624"/>
      <c r="DC16" s="624"/>
      <c r="DD16" s="630" t="s">
        <v>123</v>
      </c>
      <c r="DE16" s="622"/>
      <c r="DF16" s="622"/>
      <c r="DG16" s="622"/>
      <c r="DH16" s="622"/>
      <c r="DI16" s="622"/>
      <c r="DJ16" s="622"/>
      <c r="DK16" s="622"/>
      <c r="DL16" s="622"/>
      <c r="DM16" s="622"/>
      <c r="DN16" s="622"/>
      <c r="DO16" s="622"/>
      <c r="DP16" s="623"/>
      <c r="DQ16" s="630">
        <v>17909</v>
      </c>
      <c r="DR16" s="622"/>
      <c r="DS16" s="622"/>
      <c r="DT16" s="622"/>
      <c r="DU16" s="622"/>
      <c r="DV16" s="622"/>
      <c r="DW16" s="622"/>
      <c r="DX16" s="622"/>
      <c r="DY16" s="622"/>
      <c r="DZ16" s="622"/>
      <c r="EA16" s="622"/>
      <c r="EB16" s="622"/>
      <c r="EC16" s="631"/>
    </row>
    <row r="17" spans="2:133" ht="11.25" customHeight="1" x14ac:dyDescent="0.15">
      <c r="B17" s="618" t="s">
        <v>259</v>
      </c>
      <c r="C17" s="619"/>
      <c r="D17" s="619"/>
      <c r="E17" s="619"/>
      <c r="F17" s="619"/>
      <c r="G17" s="619"/>
      <c r="H17" s="619"/>
      <c r="I17" s="619"/>
      <c r="J17" s="619"/>
      <c r="K17" s="619"/>
      <c r="L17" s="619"/>
      <c r="M17" s="619"/>
      <c r="N17" s="619"/>
      <c r="O17" s="619"/>
      <c r="P17" s="619"/>
      <c r="Q17" s="620"/>
      <c r="R17" s="621">
        <v>1295</v>
      </c>
      <c r="S17" s="622"/>
      <c r="T17" s="622"/>
      <c r="U17" s="622"/>
      <c r="V17" s="622"/>
      <c r="W17" s="622"/>
      <c r="X17" s="622"/>
      <c r="Y17" s="623"/>
      <c r="Z17" s="624">
        <v>0</v>
      </c>
      <c r="AA17" s="624"/>
      <c r="AB17" s="624"/>
      <c r="AC17" s="624"/>
      <c r="AD17" s="625">
        <v>1295</v>
      </c>
      <c r="AE17" s="625"/>
      <c r="AF17" s="625"/>
      <c r="AG17" s="625"/>
      <c r="AH17" s="625"/>
      <c r="AI17" s="625"/>
      <c r="AJ17" s="625"/>
      <c r="AK17" s="625"/>
      <c r="AL17" s="626">
        <v>0.1</v>
      </c>
      <c r="AM17" s="627"/>
      <c r="AN17" s="627"/>
      <c r="AO17" s="628"/>
      <c r="AP17" s="618" t="s">
        <v>260</v>
      </c>
      <c r="AQ17" s="619"/>
      <c r="AR17" s="619"/>
      <c r="AS17" s="619"/>
      <c r="AT17" s="619"/>
      <c r="AU17" s="619"/>
      <c r="AV17" s="619"/>
      <c r="AW17" s="619"/>
      <c r="AX17" s="619"/>
      <c r="AY17" s="619"/>
      <c r="AZ17" s="619"/>
      <c r="BA17" s="619"/>
      <c r="BB17" s="619"/>
      <c r="BC17" s="619"/>
      <c r="BD17" s="619"/>
      <c r="BE17" s="619"/>
      <c r="BF17" s="620"/>
      <c r="BG17" s="621" t="s">
        <v>123</v>
      </c>
      <c r="BH17" s="622"/>
      <c r="BI17" s="622"/>
      <c r="BJ17" s="622"/>
      <c r="BK17" s="622"/>
      <c r="BL17" s="622"/>
      <c r="BM17" s="622"/>
      <c r="BN17" s="623"/>
      <c r="BO17" s="624" t="s">
        <v>170</v>
      </c>
      <c r="BP17" s="624"/>
      <c r="BQ17" s="624"/>
      <c r="BR17" s="624"/>
      <c r="BS17" s="630" t="s">
        <v>123</v>
      </c>
      <c r="BT17" s="622"/>
      <c r="BU17" s="622"/>
      <c r="BV17" s="622"/>
      <c r="BW17" s="622"/>
      <c r="BX17" s="622"/>
      <c r="BY17" s="622"/>
      <c r="BZ17" s="622"/>
      <c r="CA17" s="622"/>
      <c r="CB17" s="631"/>
      <c r="CD17" s="636" t="s">
        <v>261</v>
      </c>
      <c r="CE17" s="637"/>
      <c r="CF17" s="637"/>
      <c r="CG17" s="637"/>
      <c r="CH17" s="637"/>
      <c r="CI17" s="637"/>
      <c r="CJ17" s="637"/>
      <c r="CK17" s="637"/>
      <c r="CL17" s="637"/>
      <c r="CM17" s="637"/>
      <c r="CN17" s="637"/>
      <c r="CO17" s="637"/>
      <c r="CP17" s="637"/>
      <c r="CQ17" s="638"/>
      <c r="CR17" s="621">
        <v>579290</v>
      </c>
      <c r="CS17" s="622"/>
      <c r="CT17" s="622"/>
      <c r="CU17" s="622"/>
      <c r="CV17" s="622"/>
      <c r="CW17" s="622"/>
      <c r="CX17" s="622"/>
      <c r="CY17" s="623"/>
      <c r="CZ17" s="624">
        <v>15.9</v>
      </c>
      <c r="DA17" s="624"/>
      <c r="DB17" s="624"/>
      <c r="DC17" s="624"/>
      <c r="DD17" s="630" t="s">
        <v>123</v>
      </c>
      <c r="DE17" s="622"/>
      <c r="DF17" s="622"/>
      <c r="DG17" s="622"/>
      <c r="DH17" s="622"/>
      <c r="DI17" s="622"/>
      <c r="DJ17" s="622"/>
      <c r="DK17" s="622"/>
      <c r="DL17" s="622"/>
      <c r="DM17" s="622"/>
      <c r="DN17" s="622"/>
      <c r="DO17" s="622"/>
      <c r="DP17" s="623"/>
      <c r="DQ17" s="630">
        <v>579290</v>
      </c>
      <c r="DR17" s="622"/>
      <c r="DS17" s="622"/>
      <c r="DT17" s="622"/>
      <c r="DU17" s="622"/>
      <c r="DV17" s="622"/>
      <c r="DW17" s="622"/>
      <c r="DX17" s="622"/>
      <c r="DY17" s="622"/>
      <c r="DZ17" s="622"/>
      <c r="EA17" s="622"/>
      <c r="EB17" s="622"/>
      <c r="EC17" s="631"/>
    </row>
    <row r="18" spans="2:133" ht="11.25" customHeight="1" x14ac:dyDescent="0.15">
      <c r="B18" s="618" t="s">
        <v>262</v>
      </c>
      <c r="C18" s="619"/>
      <c r="D18" s="619"/>
      <c r="E18" s="619"/>
      <c r="F18" s="619"/>
      <c r="G18" s="619"/>
      <c r="H18" s="619"/>
      <c r="I18" s="619"/>
      <c r="J18" s="619"/>
      <c r="K18" s="619"/>
      <c r="L18" s="619"/>
      <c r="M18" s="619"/>
      <c r="N18" s="619"/>
      <c r="O18" s="619"/>
      <c r="P18" s="619"/>
      <c r="Q18" s="620"/>
      <c r="R18" s="621">
        <v>1567579</v>
      </c>
      <c r="S18" s="622"/>
      <c r="T18" s="622"/>
      <c r="U18" s="622"/>
      <c r="V18" s="622"/>
      <c r="W18" s="622"/>
      <c r="X18" s="622"/>
      <c r="Y18" s="623"/>
      <c r="Z18" s="624">
        <v>36.6</v>
      </c>
      <c r="AA18" s="624"/>
      <c r="AB18" s="624"/>
      <c r="AC18" s="624"/>
      <c r="AD18" s="625">
        <v>1426902</v>
      </c>
      <c r="AE18" s="625"/>
      <c r="AF18" s="625"/>
      <c r="AG18" s="625"/>
      <c r="AH18" s="625"/>
      <c r="AI18" s="625"/>
      <c r="AJ18" s="625"/>
      <c r="AK18" s="625"/>
      <c r="AL18" s="626">
        <v>62.6</v>
      </c>
      <c r="AM18" s="627"/>
      <c r="AN18" s="627"/>
      <c r="AO18" s="628"/>
      <c r="AP18" s="618" t="s">
        <v>263</v>
      </c>
      <c r="AQ18" s="619"/>
      <c r="AR18" s="619"/>
      <c r="AS18" s="619"/>
      <c r="AT18" s="619"/>
      <c r="AU18" s="619"/>
      <c r="AV18" s="619"/>
      <c r="AW18" s="619"/>
      <c r="AX18" s="619"/>
      <c r="AY18" s="619"/>
      <c r="AZ18" s="619"/>
      <c r="BA18" s="619"/>
      <c r="BB18" s="619"/>
      <c r="BC18" s="619"/>
      <c r="BD18" s="619"/>
      <c r="BE18" s="619"/>
      <c r="BF18" s="620"/>
      <c r="BG18" s="621" t="s">
        <v>123</v>
      </c>
      <c r="BH18" s="622"/>
      <c r="BI18" s="622"/>
      <c r="BJ18" s="622"/>
      <c r="BK18" s="622"/>
      <c r="BL18" s="622"/>
      <c r="BM18" s="622"/>
      <c r="BN18" s="623"/>
      <c r="BO18" s="624" t="s">
        <v>170</v>
      </c>
      <c r="BP18" s="624"/>
      <c r="BQ18" s="624"/>
      <c r="BR18" s="624"/>
      <c r="BS18" s="630" t="s">
        <v>123</v>
      </c>
      <c r="BT18" s="622"/>
      <c r="BU18" s="622"/>
      <c r="BV18" s="622"/>
      <c r="BW18" s="622"/>
      <c r="BX18" s="622"/>
      <c r="BY18" s="622"/>
      <c r="BZ18" s="622"/>
      <c r="CA18" s="622"/>
      <c r="CB18" s="631"/>
      <c r="CD18" s="636" t="s">
        <v>264</v>
      </c>
      <c r="CE18" s="637"/>
      <c r="CF18" s="637"/>
      <c r="CG18" s="637"/>
      <c r="CH18" s="637"/>
      <c r="CI18" s="637"/>
      <c r="CJ18" s="637"/>
      <c r="CK18" s="637"/>
      <c r="CL18" s="637"/>
      <c r="CM18" s="637"/>
      <c r="CN18" s="637"/>
      <c r="CO18" s="637"/>
      <c r="CP18" s="637"/>
      <c r="CQ18" s="638"/>
      <c r="CR18" s="621" t="s">
        <v>123</v>
      </c>
      <c r="CS18" s="622"/>
      <c r="CT18" s="622"/>
      <c r="CU18" s="622"/>
      <c r="CV18" s="622"/>
      <c r="CW18" s="622"/>
      <c r="CX18" s="622"/>
      <c r="CY18" s="623"/>
      <c r="CZ18" s="624" t="s">
        <v>123</v>
      </c>
      <c r="DA18" s="624"/>
      <c r="DB18" s="624"/>
      <c r="DC18" s="624"/>
      <c r="DD18" s="630" t="s">
        <v>123</v>
      </c>
      <c r="DE18" s="622"/>
      <c r="DF18" s="622"/>
      <c r="DG18" s="622"/>
      <c r="DH18" s="622"/>
      <c r="DI18" s="622"/>
      <c r="DJ18" s="622"/>
      <c r="DK18" s="622"/>
      <c r="DL18" s="622"/>
      <c r="DM18" s="622"/>
      <c r="DN18" s="622"/>
      <c r="DO18" s="622"/>
      <c r="DP18" s="623"/>
      <c r="DQ18" s="630" t="s">
        <v>123</v>
      </c>
      <c r="DR18" s="622"/>
      <c r="DS18" s="622"/>
      <c r="DT18" s="622"/>
      <c r="DU18" s="622"/>
      <c r="DV18" s="622"/>
      <c r="DW18" s="622"/>
      <c r="DX18" s="622"/>
      <c r="DY18" s="622"/>
      <c r="DZ18" s="622"/>
      <c r="EA18" s="622"/>
      <c r="EB18" s="622"/>
      <c r="EC18" s="631"/>
    </row>
    <row r="19" spans="2:133" ht="11.25" customHeight="1" x14ac:dyDescent="0.15">
      <c r="B19" s="618" t="s">
        <v>265</v>
      </c>
      <c r="C19" s="619"/>
      <c r="D19" s="619"/>
      <c r="E19" s="619"/>
      <c r="F19" s="619"/>
      <c r="G19" s="619"/>
      <c r="H19" s="619"/>
      <c r="I19" s="619"/>
      <c r="J19" s="619"/>
      <c r="K19" s="619"/>
      <c r="L19" s="619"/>
      <c r="M19" s="619"/>
      <c r="N19" s="619"/>
      <c r="O19" s="619"/>
      <c r="P19" s="619"/>
      <c r="Q19" s="620"/>
      <c r="R19" s="621">
        <v>1426902</v>
      </c>
      <c r="S19" s="622"/>
      <c r="T19" s="622"/>
      <c r="U19" s="622"/>
      <c r="V19" s="622"/>
      <c r="W19" s="622"/>
      <c r="X19" s="622"/>
      <c r="Y19" s="623"/>
      <c r="Z19" s="624">
        <v>33.299999999999997</v>
      </c>
      <c r="AA19" s="624"/>
      <c r="AB19" s="624"/>
      <c r="AC19" s="624"/>
      <c r="AD19" s="625">
        <v>1426902</v>
      </c>
      <c r="AE19" s="625"/>
      <c r="AF19" s="625"/>
      <c r="AG19" s="625"/>
      <c r="AH19" s="625"/>
      <c r="AI19" s="625"/>
      <c r="AJ19" s="625"/>
      <c r="AK19" s="625"/>
      <c r="AL19" s="626">
        <v>62.6</v>
      </c>
      <c r="AM19" s="627"/>
      <c r="AN19" s="627"/>
      <c r="AO19" s="628"/>
      <c r="AP19" s="618" t="s">
        <v>266</v>
      </c>
      <c r="AQ19" s="619"/>
      <c r="AR19" s="619"/>
      <c r="AS19" s="619"/>
      <c r="AT19" s="619"/>
      <c r="AU19" s="619"/>
      <c r="AV19" s="619"/>
      <c r="AW19" s="619"/>
      <c r="AX19" s="619"/>
      <c r="AY19" s="619"/>
      <c r="AZ19" s="619"/>
      <c r="BA19" s="619"/>
      <c r="BB19" s="619"/>
      <c r="BC19" s="619"/>
      <c r="BD19" s="619"/>
      <c r="BE19" s="619"/>
      <c r="BF19" s="620"/>
      <c r="BG19" s="621">
        <v>624</v>
      </c>
      <c r="BH19" s="622"/>
      <c r="BI19" s="622"/>
      <c r="BJ19" s="622"/>
      <c r="BK19" s="622"/>
      <c r="BL19" s="622"/>
      <c r="BM19" s="622"/>
      <c r="BN19" s="623"/>
      <c r="BO19" s="624">
        <v>0.1</v>
      </c>
      <c r="BP19" s="624"/>
      <c r="BQ19" s="624"/>
      <c r="BR19" s="624"/>
      <c r="BS19" s="630" t="s">
        <v>123</v>
      </c>
      <c r="BT19" s="622"/>
      <c r="BU19" s="622"/>
      <c r="BV19" s="622"/>
      <c r="BW19" s="622"/>
      <c r="BX19" s="622"/>
      <c r="BY19" s="622"/>
      <c r="BZ19" s="622"/>
      <c r="CA19" s="622"/>
      <c r="CB19" s="631"/>
      <c r="CD19" s="636" t="s">
        <v>267</v>
      </c>
      <c r="CE19" s="637"/>
      <c r="CF19" s="637"/>
      <c r="CG19" s="637"/>
      <c r="CH19" s="637"/>
      <c r="CI19" s="637"/>
      <c r="CJ19" s="637"/>
      <c r="CK19" s="637"/>
      <c r="CL19" s="637"/>
      <c r="CM19" s="637"/>
      <c r="CN19" s="637"/>
      <c r="CO19" s="637"/>
      <c r="CP19" s="637"/>
      <c r="CQ19" s="638"/>
      <c r="CR19" s="621" t="s">
        <v>255</v>
      </c>
      <c r="CS19" s="622"/>
      <c r="CT19" s="622"/>
      <c r="CU19" s="622"/>
      <c r="CV19" s="622"/>
      <c r="CW19" s="622"/>
      <c r="CX19" s="622"/>
      <c r="CY19" s="623"/>
      <c r="CZ19" s="624" t="s">
        <v>123</v>
      </c>
      <c r="DA19" s="624"/>
      <c r="DB19" s="624"/>
      <c r="DC19" s="624"/>
      <c r="DD19" s="630" t="s">
        <v>170</v>
      </c>
      <c r="DE19" s="622"/>
      <c r="DF19" s="622"/>
      <c r="DG19" s="622"/>
      <c r="DH19" s="622"/>
      <c r="DI19" s="622"/>
      <c r="DJ19" s="622"/>
      <c r="DK19" s="622"/>
      <c r="DL19" s="622"/>
      <c r="DM19" s="622"/>
      <c r="DN19" s="622"/>
      <c r="DO19" s="622"/>
      <c r="DP19" s="623"/>
      <c r="DQ19" s="630" t="s">
        <v>123</v>
      </c>
      <c r="DR19" s="622"/>
      <c r="DS19" s="622"/>
      <c r="DT19" s="622"/>
      <c r="DU19" s="622"/>
      <c r="DV19" s="622"/>
      <c r="DW19" s="622"/>
      <c r="DX19" s="622"/>
      <c r="DY19" s="622"/>
      <c r="DZ19" s="622"/>
      <c r="EA19" s="622"/>
      <c r="EB19" s="622"/>
      <c r="EC19" s="631"/>
    </row>
    <row r="20" spans="2:133" ht="11.25" customHeight="1" x14ac:dyDescent="0.15">
      <c r="B20" s="618" t="s">
        <v>268</v>
      </c>
      <c r="C20" s="619"/>
      <c r="D20" s="619"/>
      <c r="E20" s="619"/>
      <c r="F20" s="619"/>
      <c r="G20" s="619"/>
      <c r="H20" s="619"/>
      <c r="I20" s="619"/>
      <c r="J20" s="619"/>
      <c r="K20" s="619"/>
      <c r="L20" s="619"/>
      <c r="M20" s="619"/>
      <c r="N20" s="619"/>
      <c r="O20" s="619"/>
      <c r="P20" s="619"/>
      <c r="Q20" s="620"/>
      <c r="R20" s="621">
        <v>140677</v>
      </c>
      <c r="S20" s="622"/>
      <c r="T20" s="622"/>
      <c r="U20" s="622"/>
      <c r="V20" s="622"/>
      <c r="W20" s="622"/>
      <c r="X20" s="622"/>
      <c r="Y20" s="623"/>
      <c r="Z20" s="624">
        <v>3.3</v>
      </c>
      <c r="AA20" s="624"/>
      <c r="AB20" s="624"/>
      <c r="AC20" s="624"/>
      <c r="AD20" s="625" t="s">
        <v>123</v>
      </c>
      <c r="AE20" s="625"/>
      <c r="AF20" s="625"/>
      <c r="AG20" s="625"/>
      <c r="AH20" s="625"/>
      <c r="AI20" s="625"/>
      <c r="AJ20" s="625"/>
      <c r="AK20" s="625"/>
      <c r="AL20" s="626" t="s">
        <v>123</v>
      </c>
      <c r="AM20" s="627"/>
      <c r="AN20" s="627"/>
      <c r="AO20" s="628"/>
      <c r="AP20" s="618" t="s">
        <v>269</v>
      </c>
      <c r="AQ20" s="619"/>
      <c r="AR20" s="619"/>
      <c r="AS20" s="619"/>
      <c r="AT20" s="619"/>
      <c r="AU20" s="619"/>
      <c r="AV20" s="619"/>
      <c r="AW20" s="619"/>
      <c r="AX20" s="619"/>
      <c r="AY20" s="619"/>
      <c r="AZ20" s="619"/>
      <c r="BA20" s="619"/>
      <c r="BB20" s="619"/>
      <c r="BC20" s="619"/>
      <c r="BD20" s="619"/>
      <c r="BE20" s="619"/>
      <c r="BF20" s="620"/>
      <c r="BG20" s="621">
        <v>624</v>
      </c>
      <c r="BH20" s="622"/>
      <c r="BI20" s="622"/>
      <c r="BJ20" s="622"/>
      <c r="BK20" s="622"/>
      <c r="BL20" s="622"/>
      <c r="BM20" s="622"/>
      <c r="BN20" s="623"/>
      <c r="BO20" s="624">
        <v>0.1</v>
      </c>
      <c r="BP20" s="624"/>
      <c r="BQ20" s="624"/>
      <c r="BR20" s="624"/>
      <c r="BS20" s="630" t="s">
        <v>123</v>
      </c>
      <c r="BT20" s="622"/>
      <c r="BU20" s="622"/>
      <c r="BV20" s="622"/>
      <c r="BW20" s="622"/>
      <c r="BX20" s="622"/>
      <c r="BY20" s="622"/>
      <c r="BZ20" s="622"/>
      <c r="CA20" s="622"/>
      <c r="CB20" s="631"/>
      <c r="CD20" s="636" t="s">
        <v>270</v>
      </c>
      <c r="CE20" s="637"/>
      <c r="CF20" s="637"/>
      <c r="CG20" s="637"/>
      <c r="CH20" s="637"/>
      <c r="CI20" s="637"/>
      <c r="CJ20" s="637"/>
      <c r="CK20" s="637"/>
      <c r="CL20" s="637"/>
      <c r="CM20" s="637"/>
      <c r="CN20" s="637"/>
      <c r="CO20" s="637"/>
      <c r="CP20" s="637"/>
      <c r="CQ20" s="638"/>
      <c r="CR20" s="621">
        <v>3641077</v>
      </c>
      <c r="CS20" s="622"/>
      <c r="CT20" s="622"/>
      <c r="CU20" s="622"/>
      <c r="CV20" s="622"/>
      <c r="CW20" s="622"/>
      <c r="CX20" s="622"/>
      <c r="CY20" s="623"/>
      <c r="CZ20" s="624">
        <v>100</v>
      </c>
      <c r="DA20" s="624"/>
      <c r="DB20" s="624"/>
      <c r="DC20" s="624"/>
      <c r="DD20" s="630">
        <v>1216866</v>
      </c>
      <c r="DE20" s="622"/>
      <c r="DF20" s="622"/>
      <c r="DG20" s="622"/>
      <c r="DH20" s="622"/>
      <c r="DI20" s="622"/>
      <c r="DJ20" s="622"/>
      <c r="DK20" s="622"/>
      <c r="DL20" s="622"/>
      <c r="DM20" s="622"/>
      <c r="DN20" s="622"/>
      <c r="DO20" s="622"/>
      <c r="DP20" s="623"/>
      <c r="DQ20" s="630">
        <v>2411109</v>
      </c>
      <c r="DR20" s="622"/>
      <c r="DS20" s="622"/>
      <c r="DT20" s="622"/>
      <c r="DU20" s="622"/>
      <c r="DV20" s="622"/>
      <c r="DW20" s="622"/>
      <c r="DX20" s="622"/>
      <c r="DY20" s="622"/>
      <c r="DZ20" s="622"/>
      <c r="EA20" s="622"/>
      <c r="EB20" s="622"/>
      <c r="EC20" s="631"/>
    </row>
    <row r="21" spans="2:133" ht="11.25" customHeight="1" x14ac:dyDescent="0.15">
      <c r="B21" s="618" t="s">
        <v>271</v>
      </c>
      <c r="C21" s="619"/>
      <c r="D21" s="619"/>
      <c r="E21" s="619"/>
      <c r="F21" s="619"/>
      <c r="G21" s="619"/>
      <c r="H21" s="619"/>
      <c r="I21" s="619"/>
      <c r="J21" s="619"/>
      <c r="K21" s="619"/>
      <c r="L21" s="619"/>
      <c r="M21" s="619"/>
      <c r="N21" s="619"/>
      <c r="O21" s="619"/>
      <c r="P21" s="619"/>
      <c r="Q21" s="620"/>
      <c r="R21" s="621" t="s">
        <v>238</v>
      </c>
      <c r="S21" s="622"/>
      <c r="T21" s="622"/>
      <c r="U21" s="622"/>
      <c r="V21" s="622"/>
      <c r="W21" s="622"/>
      <c r="X21" s="622"/>
      <c r="Y21" s="623"/>
      <c r="Z21" s="624" t="s">
        <v>123</v>
      </c>
      <c r="AA21" s="624"/>
      <c r="AB21" s="624"/>
      <c r="AC21" s="624"/>
      <c r="AD21" s="625" t="s">
        <v>123</v>
      </c>
      <c r="AE21" s="625"/>
      <c r="AF21" s="625"/>
      <c r="AG21" s="625"/>
      <c r="AH21" s="625"/>
      <c r="AI21" s="625"/>
      <c r="AJ21" s="625"/>
      <c r="AK21" s="625"/>
      <c r="AL21" s="626" t="s">
        <v>123</v>
      </c>
      <c r="AM21" s="627"/>
      <c r="AN21" s="627"/>
      <c r="AO21" s="628"/>
      <c r="AP21" s="639" t="s">
        <v>272</v>
      </c>
      <c r="AQ21" s="640"/>
      <c r="AR21" s="640"/>
      <c r="AS21" s="640"/>
      <c r="AT21" s="640"/>
      <c r="AU21" s="640"/>
      <c r="AV21" s="640"/>
      <c r="AW21" s="640"/>
      <c r="AX21" s="640"/>
      <c r="AY21" s="640"/>
      <c r="AZ21" s="640"/>
      <c r="BA21" s="640"/>
      <c r="BB21" s="640"/>
      <c r="BC21" s="640"/>
      <c r="BD21" s="640"/>
      <c r="BE21" s="640"/>
      <c r="BF21" s="641"/>
      <c r="BG21" s="621">
        <v>624</v>
      </c>
      <c r="BH21" s="622"/>
      <c r="BI21" s="622"/>
      <c r="BJ21" s="622"/>
      <c r="BK21" s="622"/>
      <c r="BL21" s="622"/>
      <c r="BM21" s="622"/>
      <c r="BN21" s="623"/>
      <c r="BO21" s="624">
        <v>0.1</v>
      </c>
      <c r="BP21" s="624"/>
      <c r="BQ21" s="624"/>
      <c r="BR21" s="624"/>
      <c r="BS21" s="630" t="s">
        <v>123</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273</v>
      </c>
      <c r="C22" s="619"/>
      <c r="D22" s="619"/>
      <c r="E22" s="619"/>
      <c r="F22" s="619"/>
      <c r="G22" s="619"/>
      <c r="H22" s="619"/>
      <c r="I22" s="619"/>
      <c r="J22" s="619"/>
      <c r="K22" s="619"/>
      <c r="L22" s="619"/>
      <c r="M22" s="619"/>
      <c r="N22" s="619"/>
      <c r="O22" s="619"/>
      <c r="P22" s="619"/>
      <c r="Q22" s="620"/>
      <c r="R22" s="621">
        <v>2403254</v>
      </c>
      <c r="S22" s="622"/>
      <c r="T22" s="622"/>
      <c r="U22" s="622"/>
      <c r="V22" s="622"/>
      <c r="W22" s="622"/>
      <c r="X22" s="622"/>
      <c r="Y22" s="623"/>
      <c r="Z22" s="624">
        <v>56.1</v>
      </c>
      <c r="AA22" s="624"/>
      <c r="AB22" s="624"/>
      <c r="AC22" s="624"/>
      <c r="AD22" s="625">
        <v>2262577</v>
      </c>
      <c r="AE22" s="625"/>
      <c r="AF22" s="625"/>
      <c r="AG22" s="625"/>
      <c r="AH22" s="625"/>
      <c r="AI22" s="625"/>
      <c r="AJ22" s="625"/>
      <c r="AK22" s="625"/>
      <c r="AL22" s="626">
        <v>99.3</v>
      </c>
      <c r="AM22" s="627"/>
      <c r="AN22" s="627"/>
      <c r="AO22" s="628"/>
      <c r="AP22" s="639" t="s">
        <v>274</v>
      </c>
      <c r="AQ22" s="640"/>
      <c r="AR22" s="640"/>
      <c r="AS22" s="640"/>
      <c r="AT22" s="640"/>
      <c r="AU22" s="640"/>
      <c r="AV22" s="640"/>
      <c r="AW22" s="640"/>
      <c r="AX22" s="640"/>
      <c r="AY22" s="640"/>
      <c r="AZ22" s="640"/>
      <c r="BA22" s="640"/>
      <c r="BB22" s="640"/>
      <c r="BC22" s="640"/>
      <c r="BD22" s="640"/>
      <c r="BE22" s="640"/>
      <c r="BF22" s="641"/>
      <c r="BG22" s="621" t="s">
        <v>123</v>
      </c>
      <c r="BH22" s="622"/>
      <c r="BI22" s="622"/>
      <c r="BJ22" s="622"/>
      <c r="BK22" s="622"/>
      <c r="BL22" s="622"/>
      <c r="BM22" s="622"/>
      <c r="BN22" s="623"/>
      <c r="BO22" s="624" t="s">
        <v>170</v>
      </c>
      <c r="BP22" s="624"/>
      <c r="BQ22" s="624"/>
      <c r="BR22" s="624"/>
      <c r="BS22" s="630" t="s">
        <v>123</v>
      </c>
      <c r="BT22" s="622"/>
      <c r="BU22" s="622"/>
      <c r="BV22" s="622"/>
      <c r="BW22" s="622"/>
      <c r="BX22" s="622"/>
      <c r="BY22" s="622"/>
      <c r="BZ22" s="622"/>
      <c r="CA22" s="622"/>
      <c r="CB22" s="631"/>
      <c r="CD22" s="603" t="s">
        <v>275</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276</v>
      </c>
      <c r="C23" s="619"/>
      <c r="D23" s="619"/>
      <c r="E23" s="619"/>
      <c r="F23" s="619"/>
      <c r="G23" s="619"/>
      <c r="H23" s="619"/>
      <c r="I23" s="619"/>
      <c r="J23" s="619"/>
      <c r="K23" s="619"/>
      <c r="L23" s="619"/>
      <c r="M23" s="619"/>
      <c r="N23" s="619"/>
      <c r="O23" s="619"/>
      <c r="P23" s="619"/>
      <c r="Q23" s="620"/>
      <c r="R23" s="621">
        <v>627</v>
      </c>
      <c r="S23" s="622"/>
      <c r="T23" s="622"/>
      <c r="U23" s="622"/>
      <c r="V23" s="622"/>
      <c r="W23" s="622"/>
      <c r="X23" s="622"/>
      <c r="Y23" s="623"/>
      <c r="Z23" s="624">
        <v>0</v>
      </c>
      <c r="AA23" s="624"/>
      <c r="AB23" s="624"/>
      <c r="AC23" s="624"/>
      <c r="AD23" s="625">
        <v>627</v>
      </c>
      <c r="AE23" s="625"/>
      <c r="AF23" s="625"/>
      <c r="AG23" s="625"/>
      <c r="AH23" s="625"/>
      <c r="AI23" s="625"/>
      <c r="AJ23" s="625"/>
      <c r="AK23" s="625"/>
      <c r="AL23" s="626">
        <v>0</v>
      </c>
      <c r="AM23" s="627"/>
      <c r="AN23" s="627"/>
      <c r="AO23" s="628"/>
      <c r="AP23" s="639" t="s">
        <v>277</v>
      </c>
      <c r="AQ23" s="640"/>
      <c r="AR23" s="640"/>
      <c r="AS23" s="640"/>
      <c r="AT23" s="640"/>
      <c r="AU23" s="640"/>
      <c r="AV23" s="640"/>
      <c r="AW23" s="640"/>
      <c r="AX23" s="640"/>
      <c r="AY23" s="640"/>
      <c r="AZ23" s="640"/>
      <c r="BA23" s="640"/>
      <c r="BB23" s="640"/>
      <c r="BC23" s="640"/>
      <c r="BD23" s="640"/>
      <c r="BE23" s="640"/>
      <c r="BF23" s="641"/>
      <c r="BG23" s="621" t="s">
        <v>123</v>
      </c>
      <c r="BH23" s="622"/>
      <c r="BI23" s="622"/>
      <c r="BJ23" s="622"/>
      <c r="BK23" s="622"/>
      <c r="BL23" s="622"/>
      <c r="BM23" s="622"/>
      <c r="BN23" s="623"/>
      <c r="BO23" s="624" t="s">
        <v>238</v>
      </c>
      <c r="BP23" s="624"/>
      <c r="BQ23" s="624"/>
      <c r="BR23" s="624"/>
      <c r="BS23" s="630" t="s">
        <v>123</v>
      </c>
      <c r="BT23" s="622"/>
      <c r="BU23" s="622"/>
      <c r="BV23" s="622"/>
      <c r="BW23" s="622"/>
      <c r="BX23" s="622"/>
      <c r="BY23" s="622"/>
      <c r="BZ23" s="622"/>
      <c r="CA23" s="622"/>
      <c r="CB23" s="631"/>
      <c r="CD23" s="603" t="s">
        <v>214</v>
      </c>
      <c r="CE23" s="604"/>
      <c r="CF23" s="604"/>
      <c r="CG23" s="604"/>
      <c r="CH23" s="604"/>
      <c r="CI23" s="604"/>
      <c r="CJ23" s="604"/>
      <c r="CK23" s="604"/>
      <c r="CL23" s="604"/>
      <c r="CM23" s="604"/>
      <c r="CN23" s="604"/>
      <c r="CO23" s="604"/>
      <c r="CP23" s="604"/>
      <c r="CQ23" s="605"/>
      <c r="CR23" s="603" t="s">
        <v>278</v>
      </c>
      <c r="CS23" s="604"/>
      <c r="CT23" s="604"/>
      <c r="CU23" s="604"/>
      <c r="CV23" s="604"/>
      <c r="CW23" s="604"/>
      <c r="CX23" s="604"/>
      <c r="CY23" s="605"/>
      <c r="CZ23" s="603" t="s">
        <v>279</v>
      </c>
      <c r="DA23" s="604"/>
      <c r="DB23" s="604"/>
      <c r="DC23" s="605"/>
      <c r="DD23" s="603" t="s">
        <v>280</v>
      </c>
      <c r="DE23" s="604"/>
      <c r="DF23" s="604"/>
      <c r="DG23" s="604"/>
      <c r="DH23" s="604"/>
      <c r="DI23" s="604"/>
      <c r="DJ23" s="604"/>
      <c r="DK23" s="605"/>
      <c r="DL23" s="651" t="s">
        <v>281</v>
      </c>
      <c r="DM23" s="652"/>
      <c r="DN23" s="652"/>
      <c r="DO23" s="652"/>
      <c r="DP23" s="652"/>
      <c r="DQ23" s="652"/>
      <c r="DR23" s="652"/>
      <c r="DS23" s="652"/>
      <c r="DT23" s="652"/>
      <c r="DU23" s="652"/>
      <c r="DV23" s="653"/>
      <c r="DW23" s="603" t="s">
        <v>282</v>
      </c>
      <c r="DX23" s="604"/>
      <c r="DY23" s="604"/>
      <c r="DZ23" s="604"/>
      <c r="EA23" s="604"/>
      <c r="EB23" s="604"/>
      <c r="EC23" s="605"/>
    </row>
    <row r="24" spans="2:133" ht="11.25" customHeight="1" x14ac:dyDescent="0.15">
      <c r="B24" s="618" t="s">
        <v>283</v>
      </c>
      <c r="C24" s="619"/>
      <c r="D24" s="619"/>
      <c r="E24" s="619"/>
      <c r="F24" s="619"/>
      <c r="G24" s="619"/>
      <c r="H24" s="619"/>
      <c r="I24" s="619"/>
      <c r="J24" s="619"/>
      <c r="K24" s="619"/>
      <c r="L24" s="619"/>
      <c r="M24" s="619"/>
      <c r="N24" s="619"/>
      <c r="O24" s="619"/>
      <c r="P24" s="619"/>
      <c r="Q24" s="620"/>
      <c r="R24" s="621">
        <v>34986</v>
      </c>
      <c r="S24" s="622"/>
      <c r="T24" s="622"/>
      <c r="U24" s="622"/>
      <c r="V24" s="622"/>
      <c r="W24" s="622"/>
      <c r="X24" s="622"/>
      <c r="Y24" s="623"/>
      <c r="Z24" s="624">
        <v>0.8</v>
      </c>
      <c r="AA24" s="624"/>
      <c r="AB24" s="624"/>
      <c r="AC24" s="624"/>
      <c r="AD24" s="625" t="s">
        <v>123</v>
      </c>
      <c r="AE24" s="625"/>
      <c r="AF24" s="625"/>
      <c r="AG24" s="625"/>
      <c r="AH24" s="625"/>
      <c r="AI24" s="625"/>
      <c r="AJ24" s="625"/>
      <c r="AK24" s="625"/>
      <c r="AL24" s="626" t="s">
        <v>123</v>
      </c>
      <c r="AM24" s="627"/>
      <c r="AN24" s="627"/>
      <c r="AO24" s="628"/>
      <c r="AP24" s="639" t="s">
        <v>284</v>
      </c>
      <c r="AQ24" s="640"/>
      <c r="AR24" s="640"/>
      <c r="AS24" s="640"/>
      <c r="AT24" s="640"/>
      <c r="AU24" s="640"/>
      <c r="AV24" s="640"/>
      <c r="AW24" s="640"/>
      <c r="AX24" s="640"/>
      <c r="AY24" s="640"/>
      <c r="AZ24" s="640"/>
      <c r="BA24" s="640"/>
      <c r="BB24" s="640"/>
      <c r="BC24" s="640"/>
      <c r="BD24" s="640"/>
      <c r="BE24" s="640"/>
      <c r="BF24" s="641"/>
      <c r="BG24" s="621" t="s">
        <v>256</v>
      </c>
      <c r="BH24" s="622"/>
      <c r="BI24" s="622"/>
      <c r="BJ24" s="622"/>
      <c r="BK24" s="622"/>
      <c r="BL24" s="622"/>
      <c r="BM24" s="622"/>
      <c r="BN24" s="623"/>
      <c r="BO24" s="624" t="s">
        <v>123</v>
      </c>
      <c r="BP24" s="624"/>
      <c r="BQ24" s="624"/>
      <c r="BR24" s="624"/>
      <c r="BS24" s="630" t="s">
        <v>123</v>
      </c>
      <c r="BT24" s="622"/>
      <c r="BU24" s="622"/>
      <c r="BV24" s="622"/>
      <c r="BW24" s="622"/>
      <c r="BX24" s="622"/>
      <c r="BY24" s="622"/>
      <c r="BZ24" s="622"/>
      <c r="CA24" s="622"/>
      <c r="CB24" s="631"/>
      <c r="CD24" s="632" t="s">
        <v>285</v>
      </c>
      <c r="CE24" s="633"/>
      <c r="CF24" s="633"/>
      <c r="CG24" s="633"/>
      <c r="CH24" s="633"/>
      <c r="CI24" s="633"/>
      <c r="CJ24" s="633"/>
      <c r="CK24" s="633"/>
      <c r="CL24" s="633"/>
      <c r="CM24" s="633"/>
      <c r="CN24" s="633"/>
      <c r="CO24" s="633"/>
      <c r="CP24" s="633"/>
      <c r="CQ24" s="634"/>
      <c r="CR24" s="610">
        <v>1130816</v>
      </c>
      <c r="CS24" s="611"/>
      <c r="CT24" s="611"/>
      <c r="CU24" s="611"/>
      <c r="CV24" s="611"/>
      <c r="CW24" s="611"/>
      <c r="CX24" s="611"/>
      <c r="CY24" s="612"/>
      <c r="CZ24" s="615">
        <v>31.1</v>
      </c>
      <c r="DA24" s="616"/>
      <c r="DB24" s="616"/>
      <c r="DC24" s="635"/>
      <c r="DD24" s="658">
        <v>987262</v>
      </c>
      <c r="DE24" s="611"/>
      <c r="DF24" s="611"/>
      <c r="DG24" s="611"/>
      <c r="DH24" s="611"/>
      <c r="DI24" s="611"/>
      <c r="DJ24" s="611"/>
      <c r="DK24" s="612"/>
      <c r="DL24" s="658">
        <v>853242</v>
      </c>
      <c r="DM24" s="611"/>
      <c r="DN24" s="611"/>
      <c r="DO24" s="611"/>
      <c r="DP24" s="611"/>
      <c r="DQ24" s="611"/>
      <c r="DR24" s="611"/>
      <c r="DS24" s="611"/>
      <c r="DT24" s="611"/>
      <c r="DU24" s="611"/>
      <c r="DV24" s="612"/>
      <c r="DW24" s="615">
        <v>35.9</v>
      </c>
      <c r="DX24" s="616"/>
      <c r="DY24" s="616"/>
      <c r="DZ24" s="616"/>
      <c r="EA24" s="616"/>
      <c r="EB24" s="616"/>
      <c r="EC24" s="617"/>
    </row>
    <row r="25" spans="2:133" ht="11.25" customHeight="1" x14ac:dyDescent="0.15">
      <c r="B25" s="618" t="s">
        <v>286</v>
      </c>
      <c r="C25" s="619"/>
      <c r="D25" s="619"/>
      <c r="E25" s="619"/>
      <c r="F25" s="619"/>
      <c r="G25" s="619"/>
      <c r="H25" s="619"/>
      <c r="I25" s="619"/>
      <c r="J25" s="619"/>
      <c r="K25" s="619"/>
      <c r="L25" s="619"/>
      <c r="M25" s="619"/>
      <c r="N25" s="619"/>
      <c r="O25" s="619"/>
      <c r="P25" s="619"/>
      <c r="Q25" s="620"/>
      <c r="R25" s="621">
        <v>50743</v>
      </c>
      <c r="S25" s="622"/>
      <c r="T25" s="622"/>
      <c r="U25" s="622"/>
      <c r="V25" s="622"/>
      <c r="W25" s="622"/>
      <c r="X25" s="622"/>
      <c r="Y25" s="623"/>
      <c r="Z25" s="624">
        <v>1.2</v>
      </c>
      <c r="AA25" s="624"/>
      <c r="AB25" s="624"/>
      <c r="AC25" s="624"/>
      <c r="AD25" s="625">
        <v>2161</v>
      </c>
      <c r="AE25" s="625"/>
      <c r="AF25" s="625"/>
      <c r="AG25" s="625"/>
      <c r="AH25" s="625"/>
      <c r="AI25" s="625"/>
      <c r="AJ25" s="625"/>
      <c r="AK25" s="625"/>
      <c r="AL25" s="626">
        <v>0.1</v>
      </c>
      <c r="AM25" s="627"/>
      <c r="AN25" s="627"/>
      <c r="AO25" s="628"/>
      <c r="AP25" s="639" t="s">
        <v>287</v>
      </c>
      <c r="AQ25" s="640"/>
      <c r="AR25" s="640"/>
      <c r="AS25" s="640"/>
      <c r="AT25" s="640"/>
      <c r="AU25" s="640"/>
      <c r="AV25" s="640"/>
      <c r="AW25" s="640"/>
      <c r="AX25" s="640"/>
      <c r="AY25" s="640"/>
      <c r="AZ25" s="640"/>
      <c r="BA25" s="640"/>
      <c r="BB25" s="640"/>
      <c r="BC25" s="640"/>
      <c r="BD25" s="640"/>
      <c r="BE25" s="640"/>
      <c r="BF25" s="641"/>
      <c r="BG25" s="621" t="s">
        <v>123</v>
      </c>
      <c r="BH25" s="622"/>
      <c r="BI25" s="622"/>
      <c r="BJ25" s="622"/>
      <c r="BK25" s="622"/>
      <c r="BL25" s="622"/>
      <c r="BM25" s="622"/>
      <c r="BN25" s="623"/>
      <c r="BO25" s="624" t="s">
        <v>123</v>
      </c>
      <c r="BP25" s="624"/>
      <c r="BQ25" s="624"/>
      <c r="BR25" s="624"/>
      <c r="BS25" s="630" t="s">
        <v>123</v>
      </c>
      <c r="BT25" s="622"/>
      <c r="BU25" s="622"/>
      <c r="BV25" s="622"/>
      <c r="BW25" s="622"/>
      <c r="BX25" s="622"/>
      <c r="BY25" s="622"/>
      <c r="BZ25" s="622"/>
      <c r="CA25" s="622"/>
      <c r="CB25" s="631"/>
      <c r="CD25" s="636" t="s">
        <v>288</v>
      </c>
      <c r="CE25" s="637"/>
      <c r="CF25" s="637"/>
      <c r="CG25" s="637"/>
      <c r="CH25" s="637"/>
      <c r="CI25" s="637"/>
      <c r="CJ25" s="637"/>
      <c r="CK25" s="637"/>
      <c r="CL25" s="637"/>
      <c r="CM25" s="637"/>
      <c r="CN25" s="637"/>
      <c r="CO25" s="637"/>
      <c r="CP25" s="637"/>
      <c r="CQ25" s="638"/>
      <c r="CR25" s="621">
        <v>413092</v>
      </c>
      <c r="CS25" s="654"/>
      <c r="CT25" s="654"/>
      <c r="CU25" s="654"/>
      <c r="CV25" s="654"/>
      <c r="CW25" s="654"/>
      <c r="CX25" s="654"/>
      <c r="CY25" s="655"/>
      <c r="CZ25" s="626">
        <v>11.3</v>
      </c>
      <c r="DA25" s="656"/>
      <c r="DB25" s="656"/>
      <c r="DC25" s="659"/>
      <c r="DD25" s="630">
        <v>365413</v>
      </c>
      <c r="DE25" s="654"/>
      <c r="DF25" s="654"/>
      <c r="DG25" s="654"/>
      <c r="DH25" s="654"/>
      <c r="DI25" s="654"/>
      <c r="DJ25" s="654"/>
      <c r="DK25" s="655"/>
      <c r="DL25" s="630">
        <v>365413</v>
      </c>
      <c r="DM25" s="654"/>
      <c r="DN25" s="654"/>
      <c r="DO25" s="654"/>
      <c r="DP25" s="654"/>
      <c r="DQ25" s="654"/>
      <c r="DR25" s="654"/>
      <c r="DS25" s="654"/>
      <c r="DT25" s="654"/>
      <c r="DU25" s="654"/>
      <c r="DV25" s="655"/>
      <c r="DW25" s="626">
        <v>15.4</v>
      </c>
      <c r="DX25" s="656"/>
      <c r="DY25" s="656"/>
      <c r="DZ25" s="656"/>
      <c r="EA25" s="656"/>
      <c r="EB25" s="656"/>
      <c r="EC25" s="657"/>
    </row>
    <row r="26" spans="2:133" ht="11.25" customHeight="1" x14ac:dyDescent="0.15">
      <c r="B26" s="618" t="s">
        <v>289</v>
      </c>
      <c r="C26" s="619"/>
      <c r="D26" s="619"/>
      <c r="E26" s="619"/>
      <c r="F26" s="619"/>
      <c r="G26" s="619"/>
      <c r="H26" s="619"/>
      <c r="I26" s="619"/>
      <c r="J26" s="619"/>
      <c r="K26" s="619"/>
      <c r="L26" s="619"/>
      <c r="M26" s="619"/>
      <c r="N26" s="619"/>
      <c r="O26" s="619"/>
      <c r="P26" s="619"/>
      <c r="Q26" s="620"/>
      <c r="R26" s="621">
        <v>2671</v>
      </c>
      <c r="S26" s="622"/>
      <c r="T26" s="622"/>
      <c r="U26" s="622"/>
      <c r="V26" s="622"/>
      <c r="W26" s="622"/>
      <c r="X26" s="622"/>
      <c r="Y26" s="623"/>
      <c r="Z26" s="624">
        <v>0.1</v>
      </c>
      <c r="AA26" s="624"/>
      <c r="AB26" s="624"/>
      <c r="AC26" s="624"/>
      <c r="AD26" s="625" t="s">
        <v>123</v>
      </c>
      <c r="AE26" s="625"/>
      <c r="AF26" s="625"/>
      <c r="AG26" s="625"/>
      <c r="AH26" s="625"/>
      <c r="AI26" s="625"/>
      <c r="AJ26" s="625"/>
      <c r="AK26" s="625"/>
      <c r="AL26" s="626" t="s">
        <v>123</v>
      </c>
      <c r="AM26" s="627"/>
      <c r="AN26" s="627"/>
      <c r="AO26" s="628"/>
      <c r="AP26" s="639" t="s">
        <v>290</v>
      </c>
      <c r="AQ26" s="660"/>
      <c r="AR26" s="660"/>
      <c r="AS26" s="660"/>
      <c r="AT26" s="660"/>
      <c r="AU26" s="660"/>
      <c r="AV26" s="660"/>
      <c r="AW26" s="660"/>
      <c r="AX26" s="660"/>
      <c r="AY26" s="660"/>
      <c r="AZ26" s="660"/>
      <c r="BA26" s="660"/>
      <c r="BB26" s="660"/>
      <c r="BC26" s="660"/>
      <c r="BD26" s="660"/>
      <c r="BE26" s="660"/>
      <c r="BF26" s="641"/>
      <c r="BG26" s="621" t="s">
        <v>123</v>
      </c>
      <c r="BH26" s="622"/>
      <c r="BI26" s="622"/>
      <c r="BJ26" s="622"/>
      <c r="BK26" s="622"/>
      <c r="BL26" s="622"/>
      <c r="BM26" s="622"/>
      <c r="BN26" s="623"/>
      <c r="BO26" s="624" t="s">
        <v>123</v>
      </c>
      <c r="BP26" s="624"/>
      <c r="BQ26" s="624"/>
      <c r="BR26" s="624"/>
      <c r="BS26" s="630" t="s">
        <v>123</v>
      </c>
      <c r="BT26" s="622"/>
      <c r="BU26" s="622"/>
      <c r="BV26" s="622"/>
      <c r="BW26" s="622"/>
      <c r="BX26" s="622"/>
      <c r="BY26" s="622"/>
      <c r="BZ26" s="622"/>
      <c r="CA26" s="622"/>
      <c r="CB26" s="631"/>
      <c r="CD26" s="636" t="s">
        <v>291</v>
      </c>
      <c r="CE26" s="637"/>
      <c r="CF26" s="637"/>
      <c r="CG26" s="637"/>
      <c r="CH26" s="637"/>
      <c r="CI26" s="637"/>
      <c r="CJ26" s="637"/>
      <c r="CK26" s="637"/>
      <c r="CL26" s="637"/>
      <c r="CM26" s="637"/>
      <c r="CN26" s="637"/>
      <c r="CO26" s="637"/>
      <c r="CP26" s="637"/>
      <c r="CQ26" s="638"/>
      <c r="CR26" s="621">
        <v>246506</v>
      </c>
      <c r="CS26" s="622"/>
      <c r="CT26" s="622"/>
      <c r="CU26" s="622"/>
      <c r="CV26" s="622"/>
      <c r="CW26" s="622"/>
      <c r="CX26" s="622"/>
      <c r="CY26" s="623"/>
      <c r="CZ26" s="626">
        <v>6.8</v>
      </c>
      <c r="DA26" s="656"/>
      <c r="DB26" s="656"/>
      <c r="DC26" s="659"/>
      <c r="DD26" s="630">
        <v>202849</v>
      </c>
      <c r="DE26" s="622"/>
      <c r="DF26" s="622"/>
      <c r="DG26" s="622"/>
      <c r="DH26" s="622"/>
      <c r="DI26" s="622"/>
      <c r="DJ26" s="622"/>
      <c r="DK26" s="623"/>
      <c r="DL26" s="630" t="s">
        <v>256</v>
      </c>
      <c r="DM26" s="622"/>
      <c r="DN26" s="622"/>
      <c r="DO26" s="622"/>
      <c r="DP26" s="622"/>
      <c r="DQ26" s="622"/>
      <c r="DR26" s="622"/>
      <c r="DS26" s="622"/>
      <c r="DT26" s="622"/>
      <c r="DU26" s="622"/>
      <c r="DV26" s="623"/>
      <c r="DW26" s="626" t="s">
        <v>123</v>
      </c>
      <c r="DX26" s="656"/>
      <c r="DY26" s="656"/>
      <c r="DZ26" s="656"/>
      <c r="EA26" s="656"/>
      <c r="EB26" s="656"/>
      <c r="EC26" s="657"/>
    </row>
    <row r="27" spans="2:133" ht="11.25" customHeight="1" x14ac:dyDescent="0.15">
      <c r="B27" s="618" t="s">
        <v>292</v>
      </c>
      <c r="C27" s="619"/>
      <c r="D27" s="619"/>
      <c r="E27" s="619"/>
      <c r="F27" s="619"/>
      <c r="G27" s="619"/>
      <c r="H27" s="619"/>
      <c r="I27" s="619"/>
      <c r="J27" s="619"/>
      <c r="K27" s="619"/>
      <c r="L27" s="619"/>
      <c r="M27" s="619"/>
      <c r="N27" s="619"/>
      <c r="O27" s="619"/>
      <c r="P27" s="619"/>
      <c r="Q27" s="620"/>
      <c r="R27" s="621">
        <v>256193</v>
      </c>
      <c r="S27" s="622"/>
      <c r="T27" s="622"/>
      <c r="U27" s="622"/>
      <c r="V27" s="622"/>
      <c r="W27" s="622"/>
      <c r="X27" s="622"/>
      <c r="Y27" s="623"/>
      <c r="Z27" s="624">
        <v>6</v>
      </c>
      <c r="AA27" s="624"/>
      <c r="AB27" s="624"/>
      <c r="AC27" s="624"/>
      <c r="AD27" s="625" t="s">
        <v>123</v>
      </c>
      <c r="AE27" s="625"/>
      <c r="AF27" s="625"/>
      <c r="AG27" s="625"/>
      <c r="AH27" s="625"/>
      <c r="AI27" s="625"/>
      <c r="AJ27" s="625"/>
      <c r="AK27" s="625"/>
      <c r="AL27" s="626" t="s">
        <v>123</v>
      </c>
      <c r="AM27" s="627"/>
      <c r="AN27" s="627"/>
      <c r="AO27" s="628"/>
      <c r="AP27" s="618" t="s">
        <v>293</v>
      </c>
      <c r="AQ27" s="619"/>
      <c r="AR27" s="619"/>
      <c r="AS27" s="619"/>
      <c r="AT27" s="619"/>
      <c r="AU27" s="619"/>
      <c r="AV27" s="619"/>
      <c r="AW27" s="619"/>
      <c r="AX27" s="619"/>
      <c r="AY27" s="619"/>
      <c r="AZ27" s="619"/>
      <c r="BA27" s="619"/>
      <c r="BB27" s="619"/>
      <c r="BC27" s="619"/>
      <c r="BD27" s="619"/>
      <c r="BE27" s="619"/>
      <c r="BF27" s="620"/>
      <c r="BG27" s="621">
        <v>651139</v>
      </c>
      <c r="BH27" s="622"/>
      <c r="BI27" s="622"/>
      <c r="BJ27" s="622"/>
      <c r="BK27" s="622"/>
      <c r="BL27" s="622"/>
      <c r="BM27" s="622"/>
      <c r="BN27" s="623"/>
      <c r="BO27" s="624">
        <v>100</v>
      </c>
      <c r="BP27" s="624"/>
      <c r="BQ27" s="624"/>
      <c r="BR27" s="624"/>
      <c r="BS27" s="630" t="s">
        <v>123</v>
      </c>
      <c r="BT27" s="622"/>
      <c r="BU27" s="622"/>
      <c r="BV27" s="622"/>
      <c r="BW27" s="622"/>
      <c r="BX27" s="622"/>
      <c r="BY27" s="622"/>
      <c r="BZ27" s="622"/>
      <c r="CA27" s="622"/>
      <c r="CB27" s="631"/>
      <c r="CD27" s="636" t="s">
        <v>294</v>
      </c>
      <c r="CE27" s="637"/>
      <c r="CF27" s="637"/>
      <c r="CG27" s="637"/>
      <c r="CH27" s="637"/>
      <c r="CI27" s="637"/>
      <c r="CJ27" s="637"/>
      <c r="CK27" s="637"/>
      <c r="CL27" s="637"/>
      <c r="CM27" s="637"/>
      <c r="CN27" s="637"/>
      <c r="CO27" s="637"/>
      <c r="CP27" s="637"/>
      <c r="CQ27" s="638"/>
      <c r="CR27" s="621">
        <v>138434</v>
      </c>
      <c r="CS27" s="654"/>
      <c r="CT27" s="654"/>
      <c r="CU27" s="654"/>
      <c r="CV27" s="654"/>
      <c r="CW27" s="654"/>
      <c r="CX27" s="654"/>
      <c r="CY27" s="655"/>
      <c r="CZ27" s="626">
        <v>3.8</v>
      </c>
      <c r="DA27" s="656"/>
      <c r="DB27" s="656"/>
      <c r="DC27" s="659"/>
      <c r="DD27" s="630">
        <v>42559</v>
      </c>
      <c r="DE27" s="654"/>
      <c r="DF27" s="654"/>
      <c r="DG27" s="654"/>
      <c r="DH27" s="654"/>
      <c r="DI27" s="654"/>
      <c r="DJ27" s="654"/>
      <c r="DK27" s="655"/>
      <c r="DL27" s="630">
        <v>42559</v>
      </c>
      <c r="DM27" s="654"/>
      <c r="DN27" s="654"/>
      <c r="DO27" s="654"/>
      <c r="DP27" s="654"/>
      <c r="DQ27" s="654"/>
      <c r="DR27" s="654"/>
      <c r="DS27" s="654"/>
      <c r="DT27" s="654"/>
      <c r="DU27" s="654"/>
      <c r="DV27" s="655"/>
      <c r="DW27" s="626">
        <v>1.8</v>
      </c>
      <c r="DX27" s="656"/>
      <c r="DY27" s="656"/>
      <c r="DZ27" s="656"/>
      <c r="EA27" s="656"/>
      <c r="EB27" s="656"/>
      <c r="EC27" s="657"/>
    </row>
    <row r="28" spans="2:133" ht="11.25" customHeight="1" x14ac:dyDescent="0.15">
      <c r="B28" s="663" t="s">
        <v>295</v>
      </c>
      <c r="C28" s="664"/>
      <c r="D28" s="664"/>
      <c r="E28" s="664"/>
      <c r="F28" s="664"/>
      <c r="G28" s="664"/>
      <c r="H28" s="664"/>
      <c r="I28" s="664"/>
      <c r="J28" s="664"/>
      <c r="K28" s="664"/>
      <c r="L28" s="664"/>
      <c r="M28" s="664"/>
      <c r="N28" s="664"/>
      <c r="O28" s="664"/>
      <c r="P28" s="664"/>
      <c r="Q28" s="665"/>
      <c r="R28" s="621" t="s">
        <v>170</v>
      </c>
      <c r="S28" s="622"/>
      <c r="T28" s="622"/>
      <c r="U28" s="622"/>
      <c r="V28" s="622"/>
      <c r="W28" s="622"/>
      <c r="X28" s="622"/>
      <c r="Y28" s="623"/>
      <c r="Z28" s="624" t="s">
        <v>123</v>
      </c>
      <c r="AA28" s="624"/>
      <c r="AB28" s="624"/>
      <c r="AC28" s="624"/>
      <c r="AD28" s="625" t="s">
        <v>123</v>
      </c>
      <c r="AE28" s="625"/>
      <c r="AF28" s="625"/>
      <c r="AG28" s="625"/>
      <c r="AH28" s="625"/>
      <c r="AI28" s="625"/>
      <c r="AJ28" s="625"/>
      <c r="AK28" s="625"/>
      <c r="AL28" s="626" t="s">
        <v>123</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296</v>
      </c>
      <c r="CE28" s="637"/>
      <c r="CF28" s="637"/>
      <c r="CG28" s="637"/>
      <c r="CH28" s="637"/>
      <c r="CI28" s="637"/>
      <c r="CJ28" s="637"/>
      <c r="CK28" s="637"/>
      <c r="CL28" s="637"/>
      <c r="CM28" s="637"/>
      <c r="CN28" s="637"/>
      <c r="CO28" s="637"/>
      <c r="CP28" s="637"/>
      <c r="CQ28" s="638"/>
      <c r="CR28" s="621">
        <v>579290</v>
      </c>
      <c r="CS28" s="622"/>
      <c r="CT28" s="622"/>
      <c r="CU28" s="622"/>
      <c r="CV28" s="622"/>
      <c r="CW28" s="622"/>
      <c r="CX28" s="622"/>
      <c r="CY28" s="623"/>
      <c r="CZ28" s="626">
        <v>15.9</v>
      </c>
      <c r="DA28" s="656"/>
      <c r="DB28" s="656"/>
      <c r="DC28" s="659"/>
      <c r="DD28" s="630">
        <v>579290</v>
      </c>
      <c r="DE28" s="622"/>
      <c r="DF28" s="622"/>
      <c r="DG28" s="622"/>
      <c r="DH28" s="622"/>
      <c r="DI28" s="622"/>
      <c r="DJ28" s="622"/>
      <c r="DK28" s="623"/>
      <c r="DL28" s="630">
        <v>445270</v>
      </c>
      <c r="DM28" s="622"/>
      <c r="DN28" s="622"/>
      <c r="DO28" s="622"/>
      <c r="DP28" s="622"/>
      <c r="DQ28" s="622"/>
      <c r="DR28" s="622"/>
      <c r="DS28" s="622"/>
      <c r="DT28" s="622"/>
      <c r="DU28" s="622"/>
      <c r="DV28" s="623"/>
      <c r="DW28" s="626">
        <v>18.7</v>
      </c>
      <c r="DX28" s="656"/>
      <c r="DY28" s="656"/>
      <c r="DZ28" s="656"/>
      <c r="EA28" s="656"/>
      <c r="EB28" s="656"/>
      <c r="EC28" s="657"/>
    </row>
    <row r="29" spans="2:133" ht="11.25" customHeight="1" x14ac:dyDescent="0.15">
      <c r="B29" s="618" t="s">
        <v>297</v>
      </c>
      <c r="C29" s="619"/>
      <c r="D29" s="619"/>
      <c r="E29" s="619"/>
      <c r="F29" s="619"/>
      <c r="G29" s="619"/>
      <c r="H29" s="619"/>
      <c r="I29" s="619"/>
      <c r="J29" s="619"/>
      <c r="K29" s="619"/>
      <c r="L29" s="619"/>
      <c r="M29" s="619"/>
      <c r="N29" s="619"/>
      <c r="O29" s="619"/>
      <c r="P29" s="619"/>
      <c r="Q29" s="620"/>
      <c r="R29" s="621">
        <v>95948</v>
      </c>
      <c r="S29" s="622"/>
      <c r="T29" s="622"/>
      <c r="U29" s="622"/>
      <c r="V29" s="622"/>
      <c r="W29" s="622"/>
      <c r="X29" s="622"/>
      <c r="Y29" s="623"/>
      <c r="Z29" s="624">
        <v>2.2000000000000002</v>
      </c>
      <c r="AA29" s="624"/>
      <c r="AB29" s="624"/>
      <c r="AC29" s="624"/>
      <c r="AD29" s="625" t="s">
        <v>123</v>
      </c>
      <c r="AE29" s="625"/>
      <c r="AF29" s="625"/>
      <c r="AG29" s="625"/>
      <c r="AH29" s="625"/>
      <c r="AI29" s="625"/>
      <c r="AJ29" s="625"/>
      <c r="AK29" s="625"/>
      <c r="AL29" s="626" t="s">
        <v>123</v>
      </c>
      <c r="AM29" s="627"/>
      <c r="AN29" s="627"/>
      <c r="AO29" s="628"/>
      <c r="AP29" s="600" t="s">
        <v>214</v>
      </c>
      <c r="AQ29" s="601"/>
      <c r="AR29" s="601"/>
      <c r="AS29" s="601"/>
      <c r="AT29" s="601"/>
      <c r="AU29" s="601"/>
      <c r="AV29" s="601"/>
      <c r="AW29" s="601"/>
      <c r="AX29" s="601"/>
      <c r="AY29" s="601"/>
      <c r="AZ29" s="601"/>
      <c r="BA29" s="601"/>
      <c r="BB29" s="601"/>
      <c r="BC29" s="601"/>
      <c r="BD29" s="601"/>
      <c r="BE29" s="601"/>
      <c r="BF29" s="602"/>
      <c r="BG29" s="600" t="s">
        <v>298</v>
      </c>
      <c r="BH29" s="661"/>
      <c r="BI29" s="661"/>
      <c r="BJ29" s="661"/>
      <c r="BK29" s="661"/>
      <c r="BL29" s="661"/>
      <c r="BM29" s="661"/>
      <c r="BN29" s="661"/>
      <c r="BO29" s="661"/>
      <c r="BP29" s="661"/>
      <c r="BQ29" s="662"/>
      <c r="BR29" s="600" t="s">
        <v>299</v>
      </c>
      <c r="BS29" s="661"/>
      <c r="BT29" s="661"/>
      <c r="BU29" s="661"/>
      <c r="BV29" s="661"/>
      <c r="BW29" s="661"/>
      <c r="BX29" s="661"/>
      <c r="BY29" s="661"/>
      <c r="BZ29" s="661"/>
      <c r="CA29" s="661"/>
      <c r="CB29" s="662"/>
      <c r="CD29" s="684" t="s">
        <v>300</v>
      </c>
      <c r="CE29" s="685"/>
      <c r="CF29" s="636" t="s">
        <v>301</v>
      </c>
      <c r="CG29" s="637"/>
      <c r="CH29" s="637"/>
      <c r="CI29" s="637"/>
      <c r="CJ29" s="637"/>
      <c r="CK29" s="637"/>
      <c r="CL29" s="637"/>
      <c r="CM29" s="637"/>
      <c r="CN29" s="637"/>
      <c r="CO29" s="637"/>
      <c r="CP29" s="637"/>
      <c r="CQ29" s="638"/>
      <c r="CR29" s="621">
        <v>579290</v>
      </c>
      <c r="CS29" s="654"/>
      <c r="CT29" s="654"/>
      <c r="CU29" s="654"/>
      <c r="CV29" s="654"/>
      <c r="CW29" s="654"/>
      <c r="CX29" s="654"/>
      <c r="CY29" s="655"/>
      <c r="CZ29" s="626">
        <v>15.9</v>
      </c>
      <c r="DA29" s="656"/>
      <c r="DB29" s="656"/>
      <c r="DC29" s="659"/>
      <c r="DD29" s="630">
        <v>579290</v>
      </c>
      <c r="DE29" s="654"/>
      <c r="DF29" s="654"/>
      <c r="DG29" s="654"/>
      <c r="DH29" s="654"/>
      <c r="DI29" s="654"/>
      <c r="DJ29" s="654"/>
      <c r="DK29" s="655"/>
      <c r="DL29" s="630">
        <v>445270</v>
      </c>
      <c r="DM29" s="654"/>
      <c r="DN29" s="654"/>
      <c r="DO29" s="654"/>
      <c r="DP29" s="654"/>
      <c r="DQ29" s="654"/>
      <c r="DR29" s="654"/>
      <c r="DS29" s="654"/>
      <c r="DT29" s="654"/>
      <c r="DU29" s="654"/>
      <c r="DV29" s="655"/>
      <c r="DW29" s="626">
        <v>18.7</v>
      </c>
      <c r="DX29" s="656"/>
      <c r="DY29" s="656"/>
      <c r="DZ29" s="656"/>
      <c r="EA29" s="656"/>
      <c r="EB29" s="656"/>
      <c r="EC29" s="657"/>
    </row>
    <row r="30" spans="2:133" ht="11.25" customHeight="1" x14ac:dyDescent="0.15">
      <c r="B30" s="618" t="s">
        <v>302</v>
      </c>
      <c r="C30" s="619"/>
      <c r="D30" s="619"/>
      <c r="E30" s="619"/>
      <c r="F30" s="619"/>
      <c r="G30" s="619"/>
      <c r="H30" s="619"/>
      <c r="I30" s="619"/>
      <c r="J30" s="619"/>
      <c r="K30" s="619"/>
      <c r="L30" s="619"/>
      <c r="M30" s="619"/>
      <c r="N30" s="619"/>
      <c r="O30" s="619"/>
      <c r="P30" s="619"/>
      <c r="Q30" s="620"/>
      <c r="R30" s="621">
        <v>25981</v>
      </c>
      <c r="S30" s="622"/>
      <c r="T30" s="622"/>
      <c r="U30" s="622"/>
      <c r="V30" s="622"/>
      <c r="W30" s="622"/>
      <c r="X30" s="622"/>
      <c r="Y30" s="623"/>
      <c r="Z30" s="624">
        <v>0.6</v>
      </c>
      <c r="AA30" s="624"/>
      <c r="AB30" s="624"/>
      <c r="AC30" s="624"/>
      <c r="AD30" s="625">
        <v>13903</v>
      </c>
      <c r="AE30" s="625"/>
      <c r="AF30" s="625"/>
      <c r="AG30" s="625"/>
      <c r="AH30" s="625"/>
      <c r="AI30" s="625"/>
      <c r="AJ30" s="625"/>
      <c r="AK30" s="625"/>
      <c r="AL30" s="626">
        <v>0.6</v>
      </c>
      <c r="AM30" s="627"/>
      <c r="AN30" s="627"/>
      <c r="AO30" s="628"/>
      <c r="AP30" s="669" t="s">
        <v>303</v>
      </c>
      <c r="AQ30" s="670"/>
      <c r="AR30" s="670"/>
      <c r="AS30" s="670"/>
      <c r="AT30" s="675" t="s">
        <v>304</v>
      </c>
      <c r="AU30" s="210"/>
      <c r="AV30" s="210"/>
      <c r="AW30" s="210"/>
      <c r="AX30" s="607" t="s">
        <v>179</v>
      </c>
      <c r="AY30" s="608"/>
      <c r="AZ30" s="608"/>
      <c r="BA30" s="608"/>
      <c r="BB30" s="608"/>
      <c r="BC30" s="608"/>
      <c r="BD30" s="608"/>
      <c r="BE30" s="608"/>
      <c r="BF30" s="609"/>
      <c r="BG30" s="681">
        <v>98.8</v>
      </c>
      <c r="BH30" s="682"/>
      <c r="BI30" s="682"/>
      <c r="BJ30" s="682"/>
      <c r="BK30" s="682"/>
      <c r="BL30" s="682"/>
      <c r="BM30" s="616">
        <v>91.8</v>
      </c>
      <c r="BN30" s="682"/>
      <c r="BO30" s="682"/>
      <c r="BP30" s="682"/>
      <c r="BQ30" s="683"/>
      <c r="BR30" s="681">
        <v>98.8</v>
      </c>
      <c r="BS30" s="682"/>
      <c r="BT30" s="682"/>
      <c r="BU30" s="682"/>
      <c r="BV30" s="682"/>
      <c r="BW30" s="682"/>
      <c r="BX30" s="616">
        <v>92</v>
      </c>
      <c r="BY30" s="682"/>
      <c r="BZ30" s="682"/>
      <c r="CA30" s="682"/>
      <c r="CB30" s="683"/>
      <c r="CD30" s="686"/>
      <c r="CE30" s="687"/>
      <c r="CF30" s="636" t="s">
        <v>305</v>
      </c>
      <c r="CG30" s="637"/>
      <c r="CH30" s="637"/>
      <c r="CI30" s="637"/>
      <c r="CJ30" s="637"/>
      <c r="CK30" s="637"/>
      <c r="CL30" s="637"/>
      <c r="CM30" s="637"/>
      <c r="CN30" s="637"/>
      <c r="CO30" s="637"/>
      <c r="CP30" s="637"/>
      <c r="CQ30" s="638"/>
      <c r="CR30" s="621">
        <v>565189</v>
      </c>
      <c r="CS30" s="622"/>
      <c r="CT30" s="622"/>
      <c r="CU30" s="622"/>
      <c r="CV30" s="622"/>
      <c r="CW30" s="622"/>
      <c r="CX30" s="622"/>
      <c r="CY30" s="623"/>
      <c r="CZ30" s="626">
        <v>15.5</v>
      </c>
      <c r="DA30" s="656"/>
      <c r="DB30" s="656"/>
      <c r="DC30" s="659"/>
      <c r="DD30" s="630">
        <v>565189</v>
      </c>
      <c r="DE30" s="622"/>
      <c r="DF30" s="622"/>
      <c r="DG30" s="622"/>
      <c r="DH30" s="622"/>
      <c r="DI30" s="622"/>
      <c r="DJ30" s="622"/>
      <c r="DK30" s="623"/>
      <c r="DL30" s="630">
        <v>431169</v>
      </c>
      <c r="DM30" s="622"/>
      <c r="DN30" s="622"/>
      <c r="DO30" s="622"/>
      <c r="DP30" s="622"/>
      <c r="DQ30" s="622"/>
      <c r="DR30" s="622"/>
      <c r="DS30" s="622"/>
      <c r="DT30" s="622"/>
      <c r="DU30" s="622"/>
      <c r="DV30" s="623"/>
      <c r="DW30" s="626">
        <v>18.100000000000001</v>
      </c>
      <c r="DX30" s="656"/>
      <c r="DY30" s="656"/>
      <c r="DZ30" s="656"/>
      <c r="EA30" s="656"/>
      <c r="EB30" s="656"/>
      <c r="EC30" s="657"/>
    </row>
    <row r="31" spans="2:133" ht="11.25" customHeight="1" x14ac:dyDescent="0.15">
      <c r="B31" s="618" t="s">
        <v>306</v>
      </c>
      <c r="C31" s="619"/>
      <c r="D31" s="619"/>
      <c r="E31" s="619"/>
      <c r="F31" s="619"/>
      <c r="G31" s="619"/>
      <c r="H31" s="619"/>
      <c r="I31" s="619"/>
      <c r="J31" s="619"/>
      <c r="K31" s="619"/>
      <c r="L31" s="619"/>
      <c r="M31" s="619"/>
      <c r="N31" s="619"/>
      <c r="O31" s="619"/>
      <c r="P31" s="619"/>
      <c r="Q31" s="620"/>
      <c r="R31" s="621">
        <v>2475</v>
      </c>
      <c r="S31" s="622"/>
      <c r="T31" s="622"/>
      <c r="U31" s="622"/>
      <c r="V31" s="622"/>
      <c r="W31" s="622"/>
      <c r="X31" s="622"/>
      <c r="Y31" s="623"/>
      <c r="Z31" s="624">
        <v>0.1</v>
      </c>
      <c r="AA31" s="624"/>
      <c r="AB31" s="624"/>
      <c r="AC31" s="624"/>
      <c r="AD31" s="625" t="s">
        <v>256</v>
      </c>
      <c r="AE31" s="625"/>
      <c r="AF31" s="625"/>
      <c r="AG31" s="625"/>
      <c r="AH31" s="625"/>
      <c r="AI31" s="625"/>
      <c r="AJ31" s="625"/>
      <c r="AK31" s="625"/>
      <c r="AL31" s="626" t="s">
        <v>123</v>
      </c>
      <c r="AM31" s="627"/>
      <c r="AN31" s="627"/>
      <c r="AO31" s="628"/>
      <c r="AP31" s="671"/>
      <c r="AQ31" s="672"/>
      <c r="AR31" s="672"/>
      <c r="AS31" s="672"/>
      <c r="AT31" s="676"/>
      <c r="AU31" s="209" t="s">
        <v>307</v>
      </c>
      <c r="AV31" s="209"/>
      <c r="AW31" s="209"/>
      <c r="AX31" s="618" t="s">
        <v>308</v>
      </c>
      <c r="AY31" s="619"/>
      <c r="AZ31" s="619"/>
      <c r="BA31" s="619"/>
      <c r="BB31" s="619"/>
      <c r="BC31" s="619"/>
      <c r="BD31" s="619"/>
      <c r="BE31" s="619"/>
      <c r="BF31" s="620"/>
      <c r="BG31" s="678">
        <v>98.8</v>
      </c>
      <c r="BH31" s="654"/>
      <c r="BI31" s="654"/>
      <c r="BJ31" s="654"/>
      <c r="BK31" s="654"/>
      <c r="BL31" s="654"/>
      <c r="BM31" s="627">
        <v>95.1</v>
      </c>
      <c r="BN31" s="679"/>
      <c r="BO31" s="679"/>
      <c r="BP31" s="679"/>
      <c r="BQ31" s="680"/>
      <c r="BR31" s="678">
        <v>98.7</v>
      </c>
      <c r="BS31" s="654"/>
      <c r="BT31" s="654"/>
      <c r="BU31" s="654"/>
      <c r="BV31" s="654"/>
      <c r="BW31" s="654"/>
      <c r="BX31" s="627">
        <v>95.4</v>
      </c>
      <c r="BY31" s="679"/>
      <c r="BZ31" s="679"/>
      <c r="CA31" s="679"/>
      <c r="CB31" s="680"/>
      <c r="CD31" s="686"/>
      <c r="CE31" s="687"/>
      <c r="CF31" s="636" t="s">
        <v>309</v>
      </c>
      <c r="CG31" s="637"/>
      <c r="CH31" s="637"/>
      <c r="CI31" s="637"/>
      <c r="CJ31" s="637"/>
      <c r="CK31" s="637"/>
      <c r="CL31" s="637"/>
      <c r="CM31" s="637"/>
      <c r="CN31" s="637"/>
      <c r="CO31" s="637"/>
      <c r="CP31" s="637"/>
      <c r="CQ31" s="638"/>
      <c r="CR31" s="621">
        <v>14101</v>
      </c>
      <c r="CS31" s="654"/>
      <c r="CT31" s="654"/>
      <c r="CU31" s="654"/>
      <c r="CV31" s="654"/>
      <c r="CW31" s="654"/>
      <c r="CX31" s="654"/>
      <c r="CY31" s="655"/>
      <c r="CZ31" s="626">
        <v>0.4</v>
      </c>
      <c r="DA31" s="656"/>
      <c r="DB31" s="656"/>
      <c r="DC31" s="659"/>
      <c r="DD31" s="630">
        <v>14101</v>
      </c>
      <c r="DE31" s="654"/>
      <c r="DF31" s="654"/>
      <c r="DG31" s="654"/>
      <c r="DH31" s="654"/>
      <c r="DI31" s="654"/>
      <c r="DJ31" s="654"/>
      <c r="DK31" s="655"/>
      <c r="DL31" s="630">
        <v>14101</v>
      </c>
      <c r="DM31" s="654"/>
      <c r="DN31" s="654"/>
      <c r="DO31" s="654"/>
      <c r="DP31" s="654"/>
      <c r="DQ31" s="654"/>
      <c r="DR31" s="654"/>
      <c r="DS31" s="654"/>
      <c r="DT31" s="654"/>
      <c r="DU31" s="654"/>
      <c r="DV31" s="655"/>
      <c r="DW31" s="626">
        <v>0.6</v>
      </c>
      <c r="DX31" s="656"/>
      <c r="DY31" s="656"/>
      <c r="DZ31" s="656"/>
      <c r="EA31" s="656"/>
      <c r="EB31" s="656"/>
      <c r="EC31" s="657"/>
    </row>
    <row r="32" spans="2:133" ht="11.25" customHeight="1" x14ac:dyDescent="0.15">
      <c r="B32" s="618" t="s">
        <v>310</v>
      </c>
      <c r="C32" s="619"/>
      <c r="D32" s="619"/>
      <c r="E32" s="619"/>
      <c r="F32" s="619"/>
      <c r="G32" s="619"/>
      <c r="H32" s="619"/>
      <c r="I32" s="619"/>
      <c r="J32" s="619"/>
      <c r="K32" s="619"/>
      <c r="L32" s="619"/>
      <c r="M32" s="619"/>
      <c r="N32" s="619"/>
      <c r="O32" s="619"/>
      <c r="P32" s="619"/>
      <c r="Q32" s="620"/>
      <c r="R32" s="621">
        <v>3422</v>
      </c>
      <c r="S32" s="622"/>
      <c r="T32" s="622"/>
      <c r="U32" s="622"/>
      <c r="V32" s="622"/>
      <c r="W32" s="622"/>
      <c r="X32" s="622"/>
      <c r="Y32" s="623"/>
      <c r="Z32" s="624">
        <v>0.1</v>
      </c>
      <c r="AA32" s="624"/>
      <c r="AB32" s="624"/>
      <c r="AC32" s="624"/>
      <c r="AD32" s="625" t="s">
        <v>123</v>
      </c>
      <c r="AE32" s="625"/>
      <c r="AF32" s="625"/>
      <c r="AG32" s="625"/>
      <c r="AH32" s="625"/>
      <c r="AI32" s="625"/>
      <c r="AJ32" s="625"/>
      <c r="AK32" s="625"/>
      <c r="AL32" s="626" t="s">
        <v>123</v>
      </c>
      <c r="AM32" s="627"/>
      <c r="AN32" s="627"/>
      <c r="AO32" s="628"/>
      <c r="AP32" s="673"/>
      <c r="AQ32" s="674"/>
      <c r="AR32" s="674"/>
      <c r="AS32" s="674"/>
      <c r="AT32" s="677"/>
      <c r="AU32" s="211"/>
      <c r="AV32" s="211"/>
      <c r="AW32" s="211"/>
      <c r="AX32" s="666" t="s">
        <v>311</v>
      </c>
      <c r="AY32" s="667"/>
      <c r="AZ32" s="667"/>
      <c r="BA32" s="667"/>
      <c r="BB32" s="667"/>
      <c r="BC32" s="667"/>
      <c r="BD32" s="667"/>
      <c r="BE32" s="667"/>
      <c r="BF32" s="668"/>
      <c r="BG32" s="690">
        <v>98.7</v>
      </c>
      <c r="BH32" s="691"/>
      <c r="BI32" s="691"/>
      <c r="BJ32" s="691"/>
      <c r="BK32" s="691"/>
      <c r="BL32" s="691"/>
      <c r="BM32" s="692">
        <v>89.3</v>
      </c>
      <c r="BN32" s="691"/>
      <c r="BO32" s="691"/>
      <c r="BP32" s="691"/>
      <c r="BQ32" s="693"/>
      <c r="BR32" s="690">
        <v>98.7</v>
      </c>
      <c r="BS32" s="691"/>
      <c r="BT32" s="691"/>
      <c r="BU32" s="691"/>
      <c r="BV32" s="691"/>
      <c r="BW32" s="691"/>
      <c r="BX32" s="692">
        <v>89.2</v>
      </c>
      <c r="BY32" s="691"/>
      <c r="BZ32" s="691"/>
      <c r="CA32" s="691"/>
      <c r="CB32" s="693"/>
      <c r="CD32" s="688"/>
      <c r="CE32" s="689"/>
      <c r="CF32" s="636" t="s">
        <v>312</v>
      </c>
      <c r="CG32" s="637"/>
      <c r="CH32" s="637"/>
      <c r="CI32" s="637"/>
      <c r="CJ32" s="637"/>
      <c r="CK32" s="637"/>
      <c r="CL32" s="637"/>
      <c r="CM32" s="637"/>
      <c r="CN32" s="637"/>
      <c r="CO32" s="637"/>
      <c r="CP32" s="637"/>
      <c r="CQ32" s="638"/>
      <c r="CR32" s="621" t="s">
        <v>123</v>
      </c>
      <c r="CS32" s="622"/>
      <c r="CT32" s="622"/>
      <c r="CU32" s="622"/>
      <c r="CV32" s="622"/>
      <c r="CW32" s="622"/>
      <c r="CX32" s="622"/>
      <c r="CY32" s="623"/>
      <c r="CZ32" s="626" t="s">
        <v>170</v>
      </c>
      <c r="DA32" s="656"/>
      <c r="DB32" s="656"/>
      <c r="DC32" s="659"/>
      <c r="DD32" s="630" t="s">
        <v>123</v>
      </c>
      <c r="DE32" s="622"/>
      <c r="DF32" s="622"/>
      <c r="DG32" s="622"/>
      <c r="DH32" s="622"/>
      <c r="DI32" s="622"/>
      <c r="DJ32" s="622"/>
      <c r="DK32" s="623"/>
      <c r="DL32" s="630" t="s">
        <v>123</v>
      </c>
      <c r="DM32" s="622"/>
      <c r="DN32" s="622"/>
      <c r="DO32" s="622"/>
      <c r="DP32" s="622"/>
      <c r="DQ32" s="622"/>
      <c r="DR32" s="622"/>
      <c r="DS32" s="622"/>
      <c r="DT32" s="622"/>
      <c r="DU32" s="622"/>
      <c r="DV32" s="623"/>
      <c r="DW32" s="626" t="s">
        <v>123</v>
      </c>
      <c r="DX32" s="656"/>
      <c r="DY32" s="656"/>
      <c r="DZ32" s="656"/>
      <c r="EA32" s="656"/>
      <c r="EB32" s="656"/>
      <c r="EC32" s="657"/>
    </row>
    <row r="33" spans="2:133" ht="11.25" customHeight="1" x14ac:dyDescent="0.15">
      <c r="B33" s="618" t="s">
        <v>313</v>
      </c>
      <c r="C33" s="619"/>
      <c r="D33" s="619"/>
      <c r="E33" s="619"/>
      <c r="F33" s="619"/>
      <c r="G33" s="619"/>
      <c r="H33" s="619"/>
      <c r="I33" s="619"/>
      <c r="J33" s="619"/>
      <c r="K33" s="619"/>
      <c r="L33" s="619"/>
      <c r="M33" s="619"/>
      <c r="N33" s="619"/>
      <c r="O33" s="619"/>
      <c r="P33" s="619"/>
      <c r="Q33" s="620"/>
      <c r="R33" s="621">
        <v>551348</v>
      </c>
      <c r="S33" s="622"/>
      <c r="T33" s="622"/>
      <c r="U33" s="622"/>
      <c r="V33" s="622"/>
      <c r="W33" s="622"/>
      <c r="X33" s="622"/>
      <c r="Y33" s="623"/>
      <c r="Z33" s="624">
        <v>12.9</v>
      </c>
      <c r="AA33" s="624"/>
      <c r="AB33" s="624"/>
      <c r="AC33" s="624"/>
      <c r="AD33" s="625" t="s">
        <v>123</v>
      </c>
      <c r="AE33" s="625"/>
      <c r="AF33" s="625"/>
      <c r="AG33" s="625"/>
      <c r="AH33" s="625"/>
      <c r="AI33" s="625"/>
      <c r="AJ33" s="625"/>
      <c r="AK33" s="625"/>
      <c r="AL33" s="626" t="s">
        <v>170</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314</v>
      </c>
      <c r="CE33" s="637"/>
      <c r="CF33" s="637"/>
      <c r="CG33" s="637"/>
      <c r="CH33" s="637"/>
      <c r="CI33" s="637"/>
      <c r="CJ33" s="637"/>
      <c r="CK33" s="637"/>
      <c r="CL33" s="637"/>
      <c r="CM33" s="637"/>
      <c r="CN33" s="637"/>
      <c r="CO33" s="637"/>
      <c r="CP33" s="637"/>
      <c r="CQ33" s="638"/>
      <c r="CR33" s="621">
        <v>1274941</v>
      </c>
      <c r="CS33" s="654"/>
      <c r="CT33" s="654"/>
      <c r="CU33" s="654"/>
      <c r="CV33" s="654"/>
      <c r="CW33" s="654"/>
      <c r="CX33" s="654"/>
      <c r="CY33" s="655"/>
      <c r="CZ33" s="626">
        <v>35</v>
      </c>
      <c r="DA33" s="656"/>
      <c r="DB33" s="656"/>
      <c r="DC33" s="659"/>
      <c r="DD33" s="630">
        <v>1091873</v>
      </c>
      <c r="DE33" s="654"/>
      <c r="DF33" s="654"/>
      <c r="DG33" s="654"/>
      <c r="DH33" s="654"/>
      <c r="DI33" s="654"/>
      <c r="DJ33" s="654"/>
      <c r="DK33" s="655"/>
      <c r="DL33" s="630">
        <v>892154</v>
      </c>
      <c r="DM33" s="654"/>
      <c r="DN33" s="654"/>
      <c r="DO33" s="654"/>
      <c r="DP33" s="654"/>
      <c r="DQ33" s="654"/>
      <c r="DR33" s="654"/>
      <c r="DS33" s="654"/>
      <c r="DT33" s="654"/>
      <c r="DU33" s="654"/>
      <c r="DV33" s="655"/>
      <c r="DW33" s="626">
        <v>37.5</v>
      </c>
      <c r="DX33" s="656"/>
      <c r="DY33" s="656"/>
      <c r="DZ33" s="656"/>
      <c r="EA33" s="656"/>
      <c r="EB33" s="656"/>
      <c r="EC33" s="657"/>
    </row>
    <row r="34" spans="2:133" ht="11.25" customHeight="1" x14ac:dyDescent="0.15">
      <c r="B34" s="618" t="s">
        <v>315</v>
      </c>
      <c r="C34" s="619"/>
      <c r="D34" s="619"/>
      <c r="E34" s="619"/>
      <c r="F34" s="619"/>
      <c r="G34" s="619"/>
      <c r="H34" s="619"/>
      <c r="I34" s="619"/>
      <c r="J34" s="619"/>
      <c r="K34" s="619"/>
      <c r="L34" s="619"/>
      <c r="M34" s="619"/>
      <c r="N34" s="619"/>
      <c r="O34" s="619"/>
      <c r="P34" s="619"/>
      <c r="Q34" s="620"/>
      <c r="R34" s="621">
        <v>91298</v>
      </c>
      <c r="S34" s="622"/>
      <c r="T34" s="622"/>
      <c r="U34" s="622"/>
      <c r="V34" s="622"/>
      <c r="W34" s="622"/>
      <c r="X34" s="622"/>
      <c r="Y34" s="623"/>
      <c r="Z34" s="624">
        <v>2.1</v>
      </c>
      <c r="AA34" s="624"/>
      <c r="AB34" s="624"/>
      <c r="AC34" s="624"/>
      <c r="AD34" s="625">
        <v>11</v>
      </c>
      <c r="AE34" s="625"/>
      <c r="AF34" s="625"/>
      <c r="AG34" s="625"/>
      <c r="AH34" s="625"/>
      <c r="AI34" s="625"/>
      <c r="AJ34" s="625"/>
      <c r="AK34" s="625"/>
      <c r="AL34" s="626">
        <v>0</v>
      </c>
      <c r="AM34" s="627"/>
      <c r="AN34" s="627"/>
      <c r="AO34" s="628"/>
      <c r="AP34" s="214"/>
      <c r="AQ34" s="600" t="s">
        <v>316</v>
      </c>
      <c r="AR34" s="601"/>
      <c r="AS34" s="601"/>
      <c r="AT34" s="601"/>
      <c r="AU34" s="601"/>
      <c r="AV34" s="601"/>
      <c r="AW34" s="601"/>
      <c r="AX34" s="601"/>
      <c r="AY34" s="601"/>
      <c r="AZ34" s="601"/>
      <c r="BA34" s="601"/>
      <c r="BB34" s="601"/>
      <c r="BC34" s="601"/>
      <c r="BD34" s="601"/>
      <c r="BE34" s="601"/>
      <c r="BF34" s="602"/>
      <c r="BG34" s="600" t="s">
        <v>317</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318</v>
      </c>
      <c r="CE34" s="637"/>
      <c r="CF34" s="637"/>
      <c r="CG34" s="637"/>
      <c r="CH34" s="637"/>
      <c r="CI34" s="637"/>
      <c r="CJ34" s="637"/>
      <c r="CK34" s="637"/>
      <c r="CL34" s="637"/>
      <c r="CM34" s="637"/>
      <c r="CN34" s="637"/>
      <c r="CO34" s="637"/>
      <c r="CP34" s="637"/>
      <c r="CQ34" s="638"/>
      <c r="CR34" s="621">
        <v>684850</v>
      </c>
      <c r="CS34" s="622"/>
      <c r="CT34" s="622"/>
      <c r="CU34" s="622"/>
      <c r="CV34" s="622"/>
      <c r="CW34" s="622"/>
      <c r="CX34" s="622"/>
      <c r="CY34" s="623"/>
      <c r="CZ34" s="626">
        <v>18.8</v>
      </c>
      <c r="DA34" s="656"/>
      <c r="DB34" s="656"/>
      <c r="DC34" s="659"/>
      <c r="DD34" s="630">
        <v>563360</v>
      </c>
      <c r="DE34" s="622"/>
      <c r="DF34" s="622"/>
      <c r="DG34" s="622"/>
      <c r="DH34" s="622"/>
      <c r="DI34" s="622"/>
      <c r="DJ34" s="622"/>
      <c r="DK34" s="623"/>
      <c r="DL34" s="630">
        <v>435584</v>
      </c>
      <c r="DM34" s="622"/>
      <c r="DN34" s="622"/>
      <c r="DO34" s="622"/>
      <c r="DP34" s="622"/>
      <c r="DQ34" s="622"/>
      <c r="DR34" s="622"/>
      <c r="DS34" s="622"/>
      <c r="DT34" s="622"/>
      <c r="DU34" s="622"/>
      <c r="DV34" s="623"/>
      <c r="DW34" s="626">
        <v>18.3</v>
      </c>
      <c r="DX34" s="656"/>
      <c r="DY34" s="656"/>
      <c r="DZ34" s="656"/>
      <c r="EA34" s="656"/>
      <c r="EB34" s="656"/>
      <c r="EC34" s="657"/>
    </row>
    <row r="35" spans="2:133" ht="11.25" customHeight="1" x14ac:dyDescent="0.15">
      <c r="B35" s="618" t="s">
        <v>319</v>
      </c>
      <c r="C35" s="619"/>
      <c r="D35" s="619"/>
      <c r="E35" s="619"/>
      <c r="F35" s="619"/>
      <c r="G35" s="619"/>
      <c r="H35" s="619"/>
      <c r="I35" s="619"/>
      <c r="J35" s="619"/>
      <c r="K35" s="619"/>
      <c r="L35" s="619"/>
      <c r="M35" s="619"/>
      <c r="N35" s="619"/>
      <c r="O35" s="619"/>
      <c r="P35" s="619"/>
      <c r="Q35" s="620"/>
      <c r="R35" s="621">
        <v>768700</v>
      </c>
      <c r="S35" s="622"/>
      <c r="T35" s="622"/>
      <c r="U35" s="622"/>
      <c r="V35" s="622"/>
      <c r="W35" s="622"/>
      <c r="X35" s="622"/>
      <c r="Y35" s="623"/>
      <c r="Z35" s="624">
        <v>17.899999999999999</v>
      </c>
      <c r="AA35" s="624"/>
      <c r="AB35" s="624"/>
      <c r="AC35" s="624"/>
      <c r="AD35" s="625" t="s">
        <v>123</v>
      </c>
      <c r="AE35" s="625"/>
      <c r="AF35" s="625"/>
      <c r="AG35" s="625"/>
      <c r="AH35" s="625"/>
      <c r="AI35" s="625"/>
      <c r="AJ35" s="625"/>
      <c r="AK35" s="625"/>
      <c r="AL35" s="626" t="s">
        <v>123</v>
      </c>
      <c r="AM35" s="627"/>
      <c r="AN35" s="627"/>
      <c r="AO35" s="628"/>
      <c r="AP35" s="214"/>
      <c r="AQ35" s="694" t="s">
        <v>320</v>
      </c>
      <c r="AR35" s="695"/>
      <c r="AS35" s="695"/>
      <c r="AT35" s="695"/>
      <c r="AU35" s="695"/>
      <c r="AV35" s="695"/>
      <c r="AW35" s="695"/>
      <c r="AX35" s="695"/>
      <c r="AY35" s="696"/>
      <c r="AZ35" s="610">
        <v>267867</v>
      </c>
      <c r="BA35" s="611"/>
      <c r="BB35" s="611"/>
      <c r="BC35" s="611"/>
      <c r="BD35" s="611"/>
      <c r="BE35" s="611"/>
      <c r="BF35" s="697"/>
      <c r="BG35" s="632" t="s">
        <v>321</v>
      </c>
      <c r="BH35" s="633"/>
      <c r="BI35" s="633"/>
      <c r="BJ35" s="633"/>
      <c r="BK35" s="633"/>
      <c r="BL35" s="633"/>
      <c r="BM35" s="633"/>
      <c r="BN35" s="633"/>
      <c r="BO35" s="633"/>
      <c r="BP35" s="633"/>
      <c r="BQ35" s="633"/>
      <c r="BR35" s="633"/>
      <c r="BS35" s="633"/>
      <c r="BT35" s="633"/>
      <c r="BU35" s="634"/>
      <c r="BV35" s="610">
        <v>34152</v>
      </c>
      <c r="BW35" s="611"/>
      <c r="BX35" s="611"/>
      <c r="BY35" s="611"/>
      <c r="BZ35" s="611"/>
      <c r="CA35" s="611"/>
      <c r="CB35" s="697"/>
      <c r="CD35" s="636" t="s">
        <v>322</v>
      </c>
      <c r="CE35" s="637"/>
      <c r="CF35" s="637"/>
      <c r="CG35" s="637"/>
      <c r="CH35" s="637"/>
      <c r="CI35" s="637"/>
      <c r="CJ35" s="637"/>
      <c r="CK35" s="637"/>
      <c r="CL35" s="637"/>
      <c r="CM35" s="637"/>
      <c r="CN35" s="637"/>
      <c r="CO35" s="637"/>
      <c r="CP35" s="637"/>
      <c r="CQ35" s="638"/>
      <c r="CR35" s="621">
        <v>42582</v>
      </c>
      <c r="CS35" s="654"/>
      <c r="CT35" s="654"/>
      <c r="CU35" s="654"/>
      <c r="CV35" s="654"/>
      <c r="CW35" s="654"/>
      <c r="CX35" s="654"/>
      <c r="CY35" s="655"/>
      <c r="CZ35" s="626">
        <v>1.2</v>
      </c>
      <c r="DA35" s="656"/>
      <c r="DB35" s="656"/>
      <c r="DC35" s="659"/>
      <c r="DD35" s="630">
        <v>41875</v>
      </c>
      <c r="DE35" s="654"/>
      <c r="DF35" s="654"/>
      <c r="DG35" s="654"/>
      <c r="DH35" s="654"/>
      <c r="DI35" s="654"/>
      <c r="DJ35" s="654"/>
      <c r="DK35" s="655"/>
      <c r="DL35" s="630">
        <v>39400</v>
      </c>
      <c r="DM35" s="654"/>
      <c r="DN35" s="654"/>
      <c r="DO35" s="654"/>
      <c r="DP35" s="654"/>
      <c r="DQ35" s="654"/>
      <c r="DR35" s="654"/>
      <c r="DS35" s="654"/>
      <c r="DT35" s="654"/>
      <c r="DU35" s="654"/>
      <c r="DV35" s="655"/>
      <c r="DW35" s="626">
        <v>1.7</v>
      </c>
      <c r="DX35" s="656"/>
      <c r="DY35" s="656"/>
      <c r="DZ35" s="656"/>
      <c r="EA35" s="656"/>
      <c r="EB35" s="656"/>
      <c r="EC35" s="657"/>
    </row>
    <row r="36" spans="2:133" ht="11.25" customHeight="1" x14ac:dyDescent="0.15">
      <c r="B36" s="618" t="s">
        <v>323</v>
      </c>
      <c r="C36" s="619"/>
      <c r="D36" s="619"/>
      <c r="E36" s="619"/>
      <c r="F36" s="619"/>
      <c r="G36" s="619"/>
      <c r="H36" s="619"/>
      <c r="I36" s="619"/>
      <c r="J36" s="619"/>
      <c r="K36" s="619"/>
      <c r="L36" s="619"/>
      <c r="M36" s="619"/>
      <c r="N36" s="619"/>
      <c r="O36" s="619"/>
      <c r="P36" s="619"/>
      <c r="Q36" s="620"/>
      <c r="R36" s="621" t="s">
        <v>255</v>
      </c>
      <c r="S36" s="622"/>
      <c r="T36" s="622"/>
      <c r="U36" s="622"/>
      <c r="V36" s="622"/>
      <c r="W36" s="622"/>
      <c r="X36" s="622"/>
      <c r="Y36" s="623"/>
      <c r="Z36" s="624" t="s">
        <v>123</v>
      </c>
      <c r="AA36" s="624"/>
      <c r="AB36" s="624"/>
      <c r="AC36" s="624"/>
      <c r="AD36" s="625" t="s">
        <v>123</v>
      </c>
      <c r="AE36" s="625"/>
      <c r="AF36" s="625"/>
      <c r="AG36" s="625"/>
      <c r="AH36" s="625"/>
      <c r="AI36" s="625"/>
      <c r="AJ36" s="625"/>
      <c r="AK36" s="625"/>
      <c r="AL36" s="626" t="s">
        <v>123</v>
      </c>
      <c r="AM36" s="627"/>
      <c r="AN36" s="627"/>
      <c r="AO36" s="628"/>
      <c r="AQ36" s="698" t="s">
        <v>324</v>
      </c>
      <c r="AR36" s="699"/>
      <c r="AS36" s="699"/>
      <c r="AT36" s="699"/>
      <c r="AU36" s="699"/>
      <c r="AV36" s="699"/>
      <c r="AW36" s="699"/>
      <c r="AX36" s="699"/>
      <c r="AY36" s="700"/>
      <c r="AZ36" s="621">
        <v>75859</v>
      </c>
      <c r="BA36" s="622"/>
      <c r="BB36" s="622"/>
      <c r="BC36" s="622"/>
      <c r="BD36" s="654"/>
      <c r="BE36" s="654"/>
      <c r="BF36" s="680"/>
      <c r="BG36" s="636" t="s">
        <v>325</v>
      </c>
      <c r="BH36" s="637"/>
      <c r="BI36" s="637"/>
      <c r="BJ36" s="637"/>
      <c r="BK36" s="637"/>
      <c r="BL36" s="637"/>
      <c r="BM36" s="637"/>
      <c r="BN36" s="637"/>
      <c r="BO36" s="637"/>
      <c r="BP36" s="637"/>
      <c r="BQ36" s="637"/>
      <c r="BR36" s="637"/>
      <c r="BS36" s="637"/>
      <c r="BT36" s="637"/>
      <c r="BU36" s="638"/>
      <c r="BV36" s="621">
        <v>27682</v>
      </c>
      <c r="BW36" s="622"/>
      <c r="BX36" s="622"/>
      <c r="BY36" s="622"/>
      <c r="BZ36" s="622"/>
      <c r="CA36" s="622"/>
      <c r="CB36" s="631"/>
      <c r="CD36" s="636" t="s">
        <v>326</v>
      </c>
      <c r="CE36" s="637"/>
      <c r="CF36" s="637"/>
      <c r="CG36" s="637"/>
      <c r="CH36" s="637"/>
      <c r="CI36" s="637"/>
      <c r="CJ36" s="637"/>
      <c r="CK36" s="637"/>
      <c r="CL36" s="637"/>
      <c r="CM36" s="637"/>
      <c r="CN36" s="637"/>
      <c r="CO36" s="637"/>
      <c r="CP36" s="637"/>
      <c r="CQ36" s="638"/>
      <c r="CR36" s="621">
        <v>273885</v>
      </c>
      <c r="CS36" s="622"/>
      <c r="CT36" s="622"/>
      <c r="CU36" s="622"/>
      <c r="CV36" s="622"/>
      <c r="CW36" s="622"/>
      <c r="CX36" s="622"/>
      <c r="CY36" s="623"/>
      <c r="CZ36" s="626">
        <v>7.5</v>
      </c>
      <c r="DA36" s="656"/>
      <c r="DB36" s="656"/>
      <c r="DC36" s="659"/>
      <c r="DD36" s="630">
        <v>258117</v>
      </c>
      <c r="DE36" s="622"/>
      <c r="DF36" s="622"/>
      <c r="DG36" s="622"/>
      <c r="DH36" s="622"/>
      <c r="DI36" s="622"/>
      <c r="DJ36" s="622"/>
      <c r="DK36" s="623"/>
      <c r="DL36" s="630">
        <v>234078</v>
      </c>
      <c r="DM36" s="622"/>
      <c r="DN36" s="622"/>
      <c r="DO36" s="622"/>
      <c r="DP36" s="622"/>
      <c r="DQ36" s="622"/>
      <c r="DR36" s="622"/>
      <c r="DS36" s="622"/>
      <c r="DT36" s="622"/>
      <c r="DU36" s="622"/>
      <c r="DV36" s="623"/>
      <c r="DW36" s="626">
        <v>9.8000000000000007</v>
      </c>
      <c r="DX36" s="656"/>
      <c r="DY36" s="656"/>
      <c r="DZ36" s="656"/>
      <c r="EA36" s="656"/>
      <c r="EB36" s="656"/>
      <c r="EC36" s="657"/>
    </row>
    <row r="37" spans="2:133" ht="11.25" customHeight="1" x14ac:dyDescent="0.15">
      <c r="B37" s="618" t="s">
        <v>327</v>
      </c>
      <c r="C37" s="619"/>
      <c r="D37" s="619"/>
      <c r="E37" s="619"/>
      <c r="F37" s="619"/>
      <c r="G37" s="619"/>
      <c r="H37" s="619"/>
      <c r="I37" s="619"/>
      <c r="J37" s="619"/>
      <c r="K37" s="619"/>
      <c r="L37" s="619"/>
      <c r="M37" s="619"/>
      <c r="N37" s="619"/>
      <c r="O37" s="619"/>
      <c r="P37" s="619"/>
      <c r="Q37" s="620"/>
      <c r="R37" s="621">
        <v>100400</v>
      </c>
      <c r="S37" s="622"/>
      <c r="T37" s="622"/>
      <c r="U37" s="622"/>
      <c r="V37" s="622"/>
      <c r="W37" s="622"/>
      <c r="X37" s="622"/>
      <c r="Y37" s="623"/>
      <c r="Z37" s="624">
        <v>2.2999999999999998</v>
      </c>
      <c r="AA37" s="624"/>
      <c r="AB37" s="624"/>
      <c r="AC37" s="624"/>
      <c r="AD37" s="625" t="s">
        <v>123</v>
      </c>
      <c r="AE37" s="625"/>
      <c r="AF37" s="625"/>
      <c r="AG37" s="625"/>
      <c r="AH37" s="625"/>
      <c r="AI37" s="625"/>
      <c r="AJ37" s="625"/>
      <c r="AK37" s="625"/>
      <c r="AL37" s="626" t="s">
        <v>123</v>
      </c>
      <c r="AM37" s="627"/>
      <c r="AN37" s="627"/>
      <c r="AO37" s="628"/>
      <c r="AQ37" s="698" t="s">
        <v>328</v>
      </c>
      <c r="AR37" s="699"/>
      <c r="AS37" s="699"/>
      <c r="AT37" s="699"/>
      <c r="AU37" s="699"/>
      <c r="AV37" s="699"/>
      <c r="AW37" s="699"/>
      <c r="AX37" s="699"/>
      <c r="AY37" s="700"/>
      <c r="AZ37" s="621">
        <v>26526</v>
      </c>
      <c r="BA37" s="622"/>
      <c r="BB37" s="622"/>
      <c r="BC37" s="622"/>
      <c r="BD37" s="654"/>
      <c r="BE37" s="654"/>
      <c r="BF37" s="680"/>
      <c r="BG37" s="636" t="s">
        <v>329</v>
      </c>
      <c r="BH37" s="637"/>
      <c r="BI37" s="637"/>
      <c r="BJ37" s="637"/>
      <c r="BK37" s="637"/>
      <c r="BL37" s="637"/>
      <c r="BM37" s="637"/>
      <c r="BN37" s="637"/>
      <c r="BO37" s="637"/>
      <c r="BP37" s="637"/>
      <c r="BQ37" s="637"/>
      <c r="BR37" s="637"/>
      <c r="BS37" s="637"/>
      <c r="BT37" s="637"/>
      <c r="BU37" s="638"/>
      <c r="BV37" s="621">
        <v>763</v>
      </c>
      <c r="BW37" s="622"/>
      <c r="BX37" s="622"/>
      <c r="BY37" s="622"/>
      <c r="BZ37" s="622"/>
      <c r="CA37" s="622"/>
      <c r="CB37" s="631"/>
      <c r="CD37" s="636" t="s">
        <v>330</v>
      </c>
      <c r="CE37" s="637"/>
      <c r="CF37" s="637"/>
      <c r="CG37" s="637"/>
      <c r="CH37" s="637"/>
      <c r="CI37" s="637"/>
      <c r="CJ37" s="637"/>
      <c r="CK37" s="637"/>
      <c r="CL37" s="637"/>
      <c r="CM37" s="637"/>
      <c r="CN37" s="637"/>
      <c r="CO37" s="637"/>
      <c r="CP37" s="637"/>
      <c r="CQ37" s="638"/>
      <c r="CR37" s="621">
        <v>109041</v>
      </c>
      <c r="CS37" s="654"/>
      <c r="CT37" s="654"/>
      <c r="CU37" s="654"/>
      <c r="CV37" s="654"/>
      <c r="CW37" s="654"/>
      <c r="CX37" s="654"/>
      <c r="CY37" s="655"/>
      <c r="CZ37" s="626">
        <v>3</v>
      </c>
      <c r="DA37" s="656"/>
      <c r="DB37" s="656"/>
      <c r="DC37" s="659"/>
      <c r="DD37" s="630">
        <v>108644</v>
      </c>
      <c r="DE37" s="654"/>
      <c r="DF37" s="654"/>
      <c r="DG37" s="654"/>
      <c r="DH37" s="654"/>
      <c r="DI37" s="654"/>
      <c r="DJ37" s="654"/>
      <c r="DK37" s="655"/>
      <c r="DL37" s="630">
        <v>103435</v>
      </c>
      <c r="DM37" s="654"/>
      <c r="DN37" s="654"/>
      <c r="DO37" s="654"/>
      <c r="DP37" s="654"/>
      <c r="DQ37" s="654"/>
      <c r="DR37" s="654"/>
      <c r="DS37" s="654"/>
      <c r="DT37" s="654"/>
      <c r="DU37" s="654"/>
      <c r="DV37" s="655"/>
      <c r="DW37" s="626">
        <v>4.3</v>
      </c>
      <c r="DX37" s="656"/>
      <c r="DY37" s="656"/>
      <c r="DZ37" s="656"/>
      <c r="EA37" s="656"/>
      <c r="EB37" s="656"/>
      <c r="EC37" s="657"/>
    </row>
    <row r="38" spans="2:133" ht="11.25" customHeight="1" x14ac:dyDescent="0.15">
      <c r="B38" s="666" t="s">
        <v>331</v>
      </c>
      <c r="C38" s="667"/>
      <c r="D38" s="667"/>
      <c r="E38" s="667"/>
      <c r="F38" s="667"/>
      <c r="G38" s="667"/>
      <c r="H38" s="667"/>
      <c r="I38" s="667"/>
      <c r="J38" s="667"/>
      <c r="K38" s="667"/>
      <c r="L38" s="667"/>
      <c r="M38" s="667"/>
      <c r="N38" s="667"/>
      <c r="O38" s="667"/>
      <c r="P38" s="667"/>
      <c r="Q38" s="668"/>
      <c r="R38" s="701">
        <v>4287646</v>
      </c>
      <c r="S38" s="702"/>
      <c r="T38" s="702"/>
      <c r="U38" s="702"/>
      <c r="V38" s="702"/>
      <c r="W38" s="702"/>
      <c r="X38" s="702"/>
      <c r="Y38" s="703"/>
      <c r="Z38" s="704">
        <v>100</v>
      </c>
      <c r="AA38" s="704"/>
      <c r="AB38" s="704"/>
      <c r="AC38" s="704"/>
      <c r="AD38" s="705">
        <v>2279279</v>
      </c>
      <c r="AE38" s="705"/>
      <c r="AF38" s="705"/>
      <c r="AG38" s="705"/>
      <c r="AH38" s="705"/>
      <c r="AI38" s="705"/>
      <c r="AJ38" s="705"/>
      <c r="AK38" s="705"/>
      <c r="AL38" s="706">
        <v>100</v>
      </c>
      <c r="AM38" s="692"/>
      <c r="AN38" s="692"/>
      <c r="AO38" s="707"/>
      <c r="AQ38" s="698" t="s">
        <v>332</v>
      </c>
      <c r="AR38" s="699"/>
      <c r="AS38" s="699"/>
      <c r="AT38" s="699"/>
      <c r="AU38" s="699"/>
      <c r="AV38" s="699"/>
      <c r="AW38" s="699"/>
      <c r="AX38" s="699"/>
      <c r="AY38" s="700"/>
      <c r="AZ38" s="621">
        <v>1766</v>
      </c>
      <c r="BA38" s="622"/>
      <c r="BB38" s="622"/>
      <c r="BC38" s="622"/>
      <c r="BD38" s="654"/>
      <c r="BE38" s="654"/>
      <c r="BF38" s="680"/>
      <c r="BG38" s="636" t="s">
        <v>333</v>
      </c>
      <c r="BH38" s="637"/>
      <c r="BI38" s="637"/>
      <c r="BJ38" s="637"/>
      <c r="BK38" s="637"/>
      <c r="BL38" s="637"/>
      <c r="BM38" s="637"/>
      <c r="BN38" s="637"/>
      <c r="BO38" s="637"/>
      <c r="BP38" s="637"/>
      <c r="BQ38" s="637"/>
      <c r="BR38" s="637"/>
      <c r="BS38" s="637"/>
      <c r="BT38" s="637"/>
      <c r="BU38" s="638"/>
      <c r="BV38" s="621">
        <v>1605</v>
      </c>
      <c r="BW38" s="622"/>
      <c r="BX38" s="622"/>
      <c r="BY38" s="622"/>
      <c r="BZ38" s="622"/>
      <c r="CA38" s="622"/>
      <c r="CB38" s="631"/>
      <c r="CD38" s="636" t="s">
        <v>334</v>
      </c>
      <c r="CE38" s="637"/>
      <c r="CF38" s="637"/>
      <c r="CG38" s="637"/>
      <c r="CH38" s="637"/>
      <c r="CI38" s="637"/>
      <c r="CJ38" s="637"/>
      <c r="CK38" s="637"/>
      <c r="CL38" s="637"/>
      <c r="CM38" s="637"/>
      <c r="CN38" s="637"/>
      <c r="CO38" s="637"/>
      <c r="CP38" s="637"/>
      <c r="CQ38" s="638"/>
      <c r="CR38" s="621">
        <v>267867</v>
      </c>
      <c r="CS38" s="622"/>
      <c r="CT38" s="622"/>
      <c r="CU38" s="622"/>
      <c r="CV38" s="622"/>
      <c r="CW38" s="622"/>
      <c r="CX38" s="622"/>
      <c r="CY38" s="623"/>
      <c r="CZ38" s="626">
        <v>7.4</v>
      </c>
      <c r="DA38" s="656"/>
      <c r="DB38" s="656"/>
      <c r="DC38" s="659"/>
      <c r="DD38" s="630">
        <v>228521</v>
      </c>
      <c r="DE38" s="622"/>
      <c r="DF38" s="622"/>
      <c r="DG38" s="622"/>
      <c r="DH38" s="622"/>
      <c r="DI38" s="622"/>
      <c r="DJ38" s="622"/>
      <c r="DK38" s="623"/>
      <c r="DL38" s="630">
        <v>183092</v>
      </c>
      <c r="DM38" s="622"/>
      <c r="DN38" s="622"/>
      <c r="DO38" s="622"/>
      <c r="DP38" s="622"/>
      <c r="DQ38" s="622"/>
      <c r="DR38" s="622"/>
      <c r="DS38" s="622"/>
      <c r="DT38" s="622"/>
      <c r="DU38" s="622"/>
      <c r="DV38" s="623"/>
      <c r="DW38" s="626">
        <v>7.7</v>
      </c>
      <c r="DX38" s="656"/>
      <c r="DY38" s="656"/>
      <c r="DZ38" s="656"/>
      <c r="EA38" s="656"/>
      <c r="EB38" s="656"/>
      <c r="EC38" s="657"/>
    </row>
    <row r="39" spans="2:133" ht="11.25" customHeight="1" x14ac:dyDescent="0.15">
      <c r="AQ39" s="698" t="s">
        <v>335</v>
      </c>
      <c r="AR39" s="699"/>
      <c r="AS39" s="699"/>
      <c r="AT39" s="699"/>
      <c r="AU39" s="699"/>
      <c r="AV39" s="699"/>
      <c r="AW39" s="699"/>
      <c r="AX39" s="699"/>
      <c r="AY39" s="700"/>
      <c r="AZ39" s="621" t="s">
        <v>255</v>
      </c>
      <c r="BA39" s="622"/>
      <c r="BB39" s="622"/>
      <c r="BC39" s="622"/>
      <c r="BD39" s="654"/>
      <c r="BE39" s="654"/>
      <c r="BF39" s="680"/>
      <c r="BG39" s="712" t="s">
        <v>336</v>
      </c>
      <c r="BH39" s="713"/>
      <c r="BI39" s="713"/>
      <c r="BJ39" s="713"/>
      <c r="BK39" s="713"/>
      <c r="BL39" s="215"/>
      <c r="BM39" s="637" t="s">
        <v>337</v>
      </c>
      <c r="BN39" s="637"/>
      <c r="BO39" s="637"/>
      <c r="BP39" s="637"/>
      <c r="BQ39" s="637"/>
      <c r="BR39" s="637"/>
      <c r="BS39" s="637"/>
      <c r="BT39" s="637"/>
      <c r="BU39" s="638"/>
      <c r="BV39" s="621">
        <v>127</v>
      </c>
      <c r="BW39" s="622"/>
      <c r="BX39" s="622"/>
      <c r="BY39" s="622"/>
      <c r="BZ39" s="622"/>
      <c r="CA39" s="622"/>
      <c r="CB39" s="631"/>
      <c r="CD39" s="636" t="s">
        <v>338</v>
      </c>
      <c r="CE39" s="637"/>
      <c r="CF39" s="637"/>
      <c r="CG39" s="637"/>
      <c r="CH39" s="637"/>
      <c r="CI39" s="637"/>
      <c r="CJ39" s="637"/>
      <c r="CK39" s="637"/>
      <c r="CL39" s="637"/>
      <c r="CM39" s="637"/>
      <c r="CN39" s="637"/>
      <c r="CO39" s="637"/>
      <c r="CP39" s="637"/>
      <c r="CQ39" s="638"/>
      <c r="CR39" s="621">
        <v>5757</v>
      </c>
      <c r="CS39" s="654"/>
      <c r="CT39" s="654"/>
      <c r="CU39" s="654"/>
      <c r="CV39" s="654"/>
      <c r="CW39" s="654"/>
      <c r="CX39" s="654"/>
      <c r="CY39" s="655"/>
      <c r="CZ39" s="626">
        <v>0.2</v>
      </c>
      <c r="DA39" s="656"/>
      <c r="DB39" s="656"/>
      <c r="DC39" s="659"/>
      <c r="DD39" s="630" t="s">
        <v>123</v>
      </c>
      <c r="DE39" s="654"/>
      <c r="DF39" s="654"/>
      <c r="DG39" s="654"/>
      <c r="DH39" s="654"/>
      <c r="DI39" s="654"/>
      <c r="DJ39" s="654"/>
      <c r="DK39" s="655"/>
      <c r="DL39" s="630" t="s">
        <v>123</v>
      </c>
      <c r="DM39" s="654"/>
      <c r="DN39" s="654"/>
      <c r="DO39" s="654"/>
      <c r="DP39" s="654"/>
      <c r="DQ39" s="654"/>
      <c r="DR39" s="654"/>
      <c r="DS39" s="654"/>
      <c r="DT39" s="654"/>
      <c r="DU39" s="654"/>
      <c r="DV39" s="655"/>
      <c r="DW39" s="626" t="s">
        <v>255</v>
      </c>
      <c r="DX39" s="656"/>
      <c r="DY39" s="656"/>
      <c r="DZ39" s="656"/>
      <c r="EA39" s="656"/>
      <c r="EB39" s="656"/>
      <c r="EC39" s="657"/>
    </row>
    <row r="40" spans="2:133" ht="11.25" customHeight="1" x14ac:dyDescent="0.15">
      <c r="AQ40" s="698" t="s">
        <v>339</v>
      </c>
      <c r="AR40" s="699"/>
      <c r="AS40" s="699"/>
      <c r="AT40" s="699"/>
      <c r="AU40" s="699"/>
      <c r="AV40" s="699"/>
      <c r="AW40" s="699"/>
      <c r="AX40" s="699"/>
      <c r="AY40" s="700"/>
      <c r="AZ40" s="621">
        <v>47001</v>
      </c>
      <c r="BA40" s="622"/>
      <c r="BB40" s="622"/>
      <c r="BC40" s="622"/>
      <c r="BD40" s="654"/>
      <c r="BE40" s="654"/>
      <c r="BF40" s="680"/>
      <c r="BG40" s="712"/>
      <c r="BH40" s="713"/>
      <c r="BI40" s="713"/>
      <c r="BJ40" s="713"/>
      <c r="BK40" s="713"/>
      <c r="BL40" s="215"/>
      <c r="BM40" s="637" t="s">
        <v>340</v>
      </c>
      <c r="BN40" s="637"/>
      <c r="BO40" s="637"/>
      <c r="BP40" s="637"/>
      <c r="BQ40" s="637"/>
      <c r="BR40" s="637"/>
      <c r="BS40" s="637"/>
      <c r="BT40" s="637"/>
      <c r="BU40" s="638"/>
      <c r="BV40" s="621">
        <v>88</v>
      </c>
      <c r="BW40" s="622"/>
      <c r="BX40" s="622"/>
      <c r="BY40" s="622"/>
      <c r="BZ40" s="622"/>
      <c r="CA40" s="622"/>
      <c r="CB40" s="631"/>
      <c r="CD40" s="636" t="s">
        <v>341</v>
      </c>
      <c r="CE40" s="637"/>
      <c r="CF40" s="637"/>
      <c r="CG40" s="637"/>
      <c r="CH40" s="637"/>
      <c r="CI40" s="637"/>
      <c r="CJ40" s="637"/>
      <c r="CK40" s="637"/>
      <c r="CL40" s="637"/>
      <c r="CM40" s="637"/>
      <c r="CN40" s="637"/>
      <c r="CO40" s="637"/>
      <c r="CP40" s="637"/>
      <c r="CQ40" s="638"/>
      <c r="CR40" s="621" t="s">
        <v>123</v>
      </c>
      <c r="CS40" s="622"/>
      <c r="CT40" s="622"/>
      <c r="CU40" s="622"/>
      <c r="CV40" s="622"/>
      <c r="CW40" s="622"/>
      <c r="CX40" s="622"/>
      <c r="CY40" s="623"/>
      <c r="CZ40" s="626" t="s">
        <v>123</v>
      </c>
      <c r="DA40" s="656"/>
      <c r="DB40" s="656"/>
      <c r="DC40" s="659"/>
      <c r="DD40" s="630" t="s">
        <v>123</v>
      </c>
      <c r="DE40" s="622"/>
      <c r="DF40" s="622"/>
      <c r="DG40" s="622"/>
      <c r="DH40" s="622"/>
      <c r="DI40" s="622"/>
      <c r="DJ40" s="622"/>
      <c r="DK40" s="623"/>
      <c r="DL40" s="630" t="s">
        <v>170</v>
      </c>
      <c r="DM40" s="622"/>
      <c r="DN40" s="622"/>
      <c r="DO40" s="622"/>
      <c r="DP40" s="622"/>
      <c r="DQ40" s="622"/>
      <c r="DR40" s="622"/>
      <c r="DS40" s="622"/>
      <c r="DT40" s="622"/>
      <c r="DU40" s="622"/>
      <c r="DV40" s="623"/>
      <c r="DW40" s="626" t="s">
        <v>123</v>
      </c>
      <c r="DX40" s="656"/>
      <c r="DY40" s="656"/>
      <c r="DZ40" s="656"/>
      <c r="EA40" s="656"/>
      <c r="EB40" s="656"/>
      <c r="EC40" s="657"/>
    </row>
    <row r="41" spans="2:133" ht="11.25" customHeight="1" x14ac:dyDescent="0.15">
      <c r="AQ41" s="708" t="s">
        <v>342</v>
      </c>
      <c r="AR41" s="709"/>
      <c r="AS41" s="709"/>
      <c r="AT41" s="709"/>
      <c r="AU41" s="709"/>
      <c r="AV41" s="709"/>
      <c r="AW41" s="709"/>
      <c r="AX41" s="709"/>
      <c r="AY41" s="710"/>
      <c r="AZ41" s="701">
        <v>116715</v>
      </c>
      <c r="BA41" s="702"/>
      <c r="BB41" s="702"/>
      <c r="BC41" s="702"/>
      <c r="BD41" s="691"/>
      <c r="BE41" s="691"/>
      <c r="BF41" s="693"/>
      <c r="BG41" s="714"/>
      <c r="BH41" s="715"/>
      <c r="BI41" s="715"/>
      <c r="BJ41" s="715"/>
      <c r="BK41" s="715"/>
      <c r="BL41" s="216"/>
      <c r="BM41" s="646" t="s">
        <v>343</v>
      </c>
      <c r="BN41" s="646"/>
      <c r="BO41" s="646"/>
      <c r="BP41" s="646"/>
      <c r="BQ41" s="646"/>
      <c r="BR41" s="646"/>
      <c r="BS41" s="646"/>
      <c r="BT41" s="646"/>
      <c r="BU41" s="647"/>
      <c r="BV41" s="701">
        <v>199</v>
      </c>
      <c r="BW41" s="702"/>
      <c r="BX41" s="702"/>
      <c r="BY41" s="702"/>
      <c r="BZ41" s="702"/>
      <c r="CA41" s="702"/>
      <c r="CB41" s="711"/>
      <c r="CD41" s="636" t="s">
        <v>344</v>
      </c>
      <c r="CE41" s="637"/>
      <c r="CF41" s="637"/>
      <c r="CG41" s="637"/>
      <c r="CH41" s="637"/>
      <c r="CI41" s="637"/>
      <c r="CJ41" s="637"/>
      <c r="CK41" s="637"/>
      <c r="CL41" s="637"/>
      <c r="CM41" s="637"/>
      <c r="CN41" s="637"/>
      <c r="CO41" s="637"/>
      <c r="CP41" s="637"/>
      <c r="CQ41" s="638"/>
      <c r="CR41" s="621" t="s">
        <v>170</v>
      </c>
      <c r="CS41" s="654"/>
      <c r="CT41" s="654"/>
      <c r="CU41" s="654"/>
      <c r="CV41" s="654"/>
      <c r="CW41" s="654"/>
      <c r="CX41" s="654"/>
      <c r="CY41" s="655"/>
      <c r="CZ41" s="626" t="s">
        <v>255</v>
      </c>
      <c r="DA41" s="656"/>
      <c r="DB41" s="656"/>
      <c r="DC41" s="659"/>
      <c r="DD41" s="630" t="s">
        <v>123</v>
      </c>
      <c r="DE41" s="654"/>
      <c r="DF41" s="654"/>
      <c r="DG41" s="654"/>
      <c r="DH41" s="654"/>
      <c r="DI41" s="654"/>
      <c r="DJ41" s="654"/>
      <c r="DK41" s="655"/>
      <c r="DL41" s="719"/>
      <c r="DM41" s="720"/>
      <c r="DN41" s="720"/>
      <c r="DO41" s="720"/>
      <c r="DP41" s="720"/>
      <c r="DQ41" s="720"/>
      <c r="DR41" s="720"/>
      <c r="DS41" s="720"/>
      <c r="DT41" s="720"/>
      <c r="DU41" s="720"/>
      <c r="DV41" s="721"/>
      <c r="DW41" s="716"/>
      <c r="DX41" s="717"/>
      <c r="DY41" s="717"/>
      <c r="DZ41" s="717"/>
      <c r="EA41" s="717"/>
      <c r="EB41" s="717"/>
      <c r="EC41" s="718"/>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346</v>
      </c>
      <c r="CE42" s="619"/>
      <c r="CF42" s="619"/>
      <c r="CG42" s="619"/>
      <c r="CH42" s="619"/>
      <c r="CI42" s="619"/>
      <c r="CJ42" s="619"/>
      <c r="CK42" s="619"/>
      <c r="CL42" s="619"/>
      <c r="CM42" s="619"/>
      <c r="CN42" s="619"/>
      <c r="CO42" s="619"/>
      <c r="CP42" s="619"/>
      <c r="CQ42" s="620"/>
      <c r="CR42" s="621">
        <v>1235320</v>
      </c>
      <c r="CS42" s="622"/>
      <c r="CT42" s="622"/>
      <c r="CU42" s="622"/>
      <c r="CV42" s="622"/>
      <c r="CW42" s="622"/>
      <c r="CX42" s="622"/>
      <c r="CY42" s="623"/>
      <c r="CZ42" s="626">
        <v>33.9</v>
      </c>
      <c r="DA42" s="627"/>
      <c r="DB42" s="627"/>
      <c r="DC42" s="722"/>
      <c r="DD42" s="630">
        <v>331974</v>
      </c>
      <c r="DE42" s="622"/>
      <c r="DF42" s="622"/>
      <c r="DG42" s="622"/>
      <c r="DH42" s="622"/>
      <c r="DI42" s="622"/>
      <c r="DJ42" s="622"/>
      <c r="DK42" s="623"/>
      <c r="DL42" s="719"/>
      <c r="DM42" s="720"/>
      <c r="DN42" s="720"/>
      <c r="DO42" s="720"/>
      <c r="DP42" s="720"/>
      <c r="DQ42" s="720"/>
      <c r="DR42" s="720"/>
      <c r="DS42" s="720"/>
      <c r="DT42" s="720"/>
      <c r="DU42" s="720"/>
      <c r="DV42" s="721"/>
      <c r="DW42" s="716"/>
      <c r="DX42" s="717"/>
      <c r="DY42" s="717"/>
      <c r="DZ42" s="717"/>
      <c r="EA42" s="717"/>
      <c r="EB42" s="717"/>
      <c r="EC42" s="718"/>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348</v>
      </c>
      <c r="CE43" s="619"/>
      <c r="CF43" s="619"/>
      <c r="CG43" s="619"/>
      <c r="CH43" s="619"/>
      <c r="CI43" s="619"/>
      <c r="CJ43" s="619"/>
      <c r="CK43" s="619"/>
      <c r="CL43" s="619"/>
      <c r="CM43" s="619"/>
      <c r="CN43" s="619"/>
      <c r="CO43" s="619"/>
      <c r="CP43" s="619"/>
      <c r="CQ43" s="620"/>
      <c r="CR43" s="621">
        <v>23835</v>
      </c>
      <c r="CS43" s="654"/>
      <c r="CT43" s="654"/>
      <c r="CU43" s="654"/>
      <c r="CV43" s="654"/>
      <c r="CW43" s="654"/>
      <c r="CX43" s="654"/>
      <c r="CY43" s="655"/>
      <c r="CZ43" s="626">
        <v>0.7</v>
      </c>
      <c r="DA43" s="656"/>
      <c r="DB43" s="656"/>
      <c r="DC43" s="659"/>
      <c r="DD43" s="630">
        <v>23835</v>
      </c>
      <c r="DE43" s="654"/>
      <c r="DF43" s="654"/>
      <c r="DG43" s="654"/>
      <c r="DH43" s="654"/>
      <c r="DI43" s="654"/>
      <c r="DJ43" s="654"/>
      <c r="DK43" s="655"/>
      <c r="DL43" s="719"/>
      <c r="DM43" s="720"/>
      <c r="DN43" s="720"/>
      <c r="DO43" s="720"/>
      <c r="DP43" s="720"/>
      <c r="DQ43" s="720"/>
      <c r="DR43" s="720"/>
      <c r="DS43" s="720"/>
      <c r="DT43" s="720"/>
      <c r="DU43" s="720"/>
      <c r="DV43" s="721"/>
      <c r="DW43" s="716"/>
      <c r="DX43" s="717"/>
      <c r="DY43" s="717"/>
      <c r="DZ43" s="717"/>
      <c r="EA43" s="717"/>
      <c r="EB43" s="717"/>
      <c r="EC43" s="718"/>
    </row>
    <row r="44" spans="2:133" ht="11.25" customHeight="1" x14ac:dyDescent="0.15">
      <c r="B44" s="220" t="s">
        <v>349</v>
      </c>
      <c r="CD44" s="733" t="s">
        <v>300</v>
      </c>
      <c r="CE44" s="734"/>
      <c r="CF44" s="618" t="s">
        <v>350</v>
      </c>
      <c r="CG44" s="619"/>
      <c r="CH44" s="619"/>
      <c r="CI44" s="619"/>
      <c r="CJ44" s="619"/>
      <c r="CK44" s="619"/>
      <c r="CL44" s="619"/>
      <c r="CM44" s="619"/>
      <c r="CN44" s="619"/>
      <c r="CO44" s="619"/>
      <c r="CP44" s="619"/>
      <c r="CQ44" s="620"/>
      <c r="CR44" s="621">
        <v>1216866</v>
      </c>
      <c r="CS44" s="622"/>
      <c r="CT44" s="622"/>
      <c r="CU44" s="622"/>
      <c r="CV44" s="622"/>
      <c r="CW44" s="622"/>
      <c r="CX44" s="622"/>
      <c r="CY44" s="623"/>
      <c r="CZ44" s="626">
        <v>33.4</v>
      </c>
      <c r="DA44" s="627"/>
      <c r="DB44" s="627"/>
      <c r="DC44" s="722"/>
      <c r="DD44" s="630">
        <v>314065</v>
      </c>
      <c r="DE44" s="622"/>
      <c r="DF44" s="622"/>
      <c r="DG44" s="622"/>
      <c r="DH44" s="622"/>
      <c r="DI44" s="622"/>
      <c r="DJ44" s="622"/>
      <c r="DK44" s="623"/>
      <c r="DL44" s="719"/>
      <c r="DM44" s="720"/>
      <c r="DN44" s="720"/>
      <c r="DO44" s="720"/>
      <c r="DP44" s="720"/>
      <c r="DQ44" s="720"/>
      <c r="DR44" s="720"/>
      <c r="DS44" s="720"/>
      <c r="DT44" s="720"/>
      <c r="DU44" s="720"/>
      <c r="DV44" s="721"/>
      <c r="DW44" s="716"/>
      <c r="DX44" s="717"/>
      <c r="DY44" s="717"/>
      <c r="DZ44" s="717"/>
      <c r="EA44" s="717"/>
      <c r="EB44" s="717"/>
      <c r="EC44" s="718"/>
    </row>
    <row r="45" spans="2:133" ht="11.25" customHeight="1" x14ac:dyDescent="0.15">
      <c r="CD45" s="735"/>
      <c r="CE45" s="736"/>
      <c r="CF45" s="618" t="s">
        <v>351</v>
      </c>
      <c r="CG45" s="619"/>
      <c r="CH45" s="619"/>
      <c r="CI45" s="619"/>
      <c r="CJ45" s="619"/>
      <c r="CK45" s="619"/>
      <c r="CL45" s="619"/>
      <c r="CM45" s="619"/>
      <c r="CN45" s="619"/>
      <c r="CO45" s="619"/>
      <c r="CP45" s="619"/>
      <c r="CQ45" s="620"/>
      <c r="CR45" s="621">
        <v>364267</v>
      </c>
      <c r="CS45" s="654"/>
      <c r="CT45" s="654"/>
      <c r="CU45" s="654"/>
      <c r="CV45" s="654"/>
      <c r="CW45" s="654"/>
      <c r="CX45" s="654"/>
      <c r="CY45" s="655"/>
      <c r="CZ45" s="626">
        <v>10</v>
      </c>
      <c r="DA45" s="656"/>
      <c r="DB45" s="656"/>
      <c r="DC45" s="659"/>
      <c r="DD45" s="630">
        <v>80999</v>
      </c>
      <c r="DE45" s="654"/>
      <c r="DF45" s="654"/>
      <c r="DG45" s="654"/>
      <c r="DH45" s="654"/>
      <c r="DI45" s="654"/>
      <c r="DJ45" s="654"/>
      <c r="DK45" s="655"/>
      <c r="DL45" s="719"/>
      <c r="DM45" s="720"/>
      <c r="DN45" s="720"/>
      <c r="DO45" s="720"/>
      <c r="DP45" s="720"/>
      <c r="DQ45" s="720"/>
      <c r="DR45" s="720"/>
      <c r="DS45" s="720"/>
      <c r="DT45" s="720"/>
      <c r="DU45" s="720"/>
      <c r="DV45" s="721"/>
      <c r="DW45" s="716"/>
      <c r="DX45" s="717"/>
      <c r="DY45" s="717"/>
      <c r="DZ45" s="717"/>
      <c r="EA45" s="717"/>
      <c r="EB45" s="717"/>
      <c r="EC45" s="718"/>
    </row>
    <row r="46" spans="2:133" ht="11.25" customHeight="1" x14ac:dyDescent="0.15">
      <c r="CD46" s="735"/>
      <c r="CE46" s="736"/>
      <c r="CF46" s="618" t="s">
        <v>352</v>
      </c>
      <c r="CG46" s="619"/>
      <c r="CH46" s="619"/>
      <c r="CI46" s="619"/>
      <c r="CJ46" s="619"/>
      <c r="CK46" s="619"/>
      <c r="CL46" s="619"/>
      <c r="CM46" s="619"/>
      <c r="CN46" s="619"/>
      <c r="CO46" s="619"/>
      <c r="CP46" s="619"/>
      <c r="CQ46" s="620"/>
      <c r="CR46" s="621">
        <v>823849</v>
      </c>
      <c r="CS46" s="622"/>
      <c r="CT46" s="622"/>
      <c r="CU46" s="622"/>
      <c r="CV46" s="622"/>
      <c r="CW46" s="622"/>
      <c r="CX46" s="622"/>
      <c r="CY46" s="623"/>
      <c r="CZ46" s="626">
        <v>22.6</v>
      </c>
      <c r="DA46" s="627"/>
      <c r="DB46" s="627"/>
      <c r="DC46" s="722"/>
      <c r="DD46" s="630">
        <v>229891</v>
      </c>
      <c r="DE46" s="622"/>
      <c r="DF46" s="622"/>
      <c r="DG46" s="622"/>
      <c r="DH46" s="622"/>
      <c r="DI46" s="622"/>
      <c r="DJ46" s="622"/>
      <c r="DK46" s="623"/>
      <c r="DL46" s="719"/>
      <c r="DM46" s="720"/>
      <c r="DN46" s="720"/>
      <c r="DO46" s="720"/>
      <c r="DP46" s="720"/>
      <c r="DQ46" s="720"/>
      <c r="DR46" s="720"/>
      <c r="DS46" s="720"/>
      <c r="DT46" s="720"/>
      <c r="DU46" s="720"/>
      <c r="DV46" s="721"/>
      <c r="DW46" s="716"/>
      <c r="DX46" s="717"/>
      <c r="DY46" s="717"/>
      <c r="DZ46" s="717"/>
      <c r="EA46" s="717"/>
      <c r="EB46" s="717"/>
      <c r="EC46" s="718"/>
    </row>
    <row r="47" spans="2:133" ht="11.25" customHeight="1" x14ac:dyDescent="0.15">
      <c r="CD47" s="735"/>
      <c r="CE47" s="736"/>
      <c r="CF47" s="618" t="s">
        <v>353</v>
      </c>
      <c r="CG47" s="619"/>
      <c r="CH47" s="619"/>
      <c r="CI47" s="619"/>
      <c r="CJ47" s="619"/>
      <c r="CK47" s="619"/>
      <c r="CL47" s="619"/>
      <c r="CM47" s="619"/>
      <c r="CN47" s="619"/>
      <c r="CO47" s="619"/>
      <c r="CP47" s="619"/>
      <c r="CQ47" s="620"/>
      <c r="CR47" s="621">
        <v>18454</v>
      </c>
      <c r="CS47" s="654"/>
      <c r="CT47" s="654"/>
      <c r="CU47" s="654"/>
      <c r="CV47" s="654"/>
      <c r="CW47" s="654"/>
      <c r="CX47" s="654"/>
      <c r="CY47" s="655"/>
      <c r="CZ47" s="626">
        <v>0.5</v>
      </c>
      <c r="DA47" s="656"/>
      <c r="DB47" s="656"/>
      <c r="DC47" s="659"/>
      <c r="DD47" s="630">
        <v>17909</v>
      </c>
      <c r="DE47" s="654"/>
      <c r="DF47" s="654"/>
      <c r="DG47" s="654"/>
      <c r="DH47" s="654"/>
      <c r="DI47" s="654"/>
      <c r="DJ47" s="654"/>
      <c r="DK47" s="655"/>
      <c r="DL47" s="719"/>
      <c r="DM47" s="720"/>
      <c r="DN47" s="720"/>
      <c r="DO47" s="720"/>
      <c r="DP47" s="720"/>
      <c r="DQ47" s="720"/>
      <c r="DR47" s="720"/>
      <c r="DS47" s="720"/>
      <c r="DT47" s="720"/>
      <c r="DU47" s="720"/>
      <c r="DV47" s="721"/>
      <c r="DW47" s="716"/>
      <c r="DX47" s="717"/>
      <c r="DY47" s="717"/>
      <c r="DZ47" s="717"/>
      <c r="EA47" s="717"/>
      <c r="EB47" s="717"/>
      <c r="EC47" s="718"/>
    </row>
    <row r="48" spans="2:133" x14ac:dyDescent="0.15">
      <c r="CD48" s="737"/>
      <c r="CE48" s="738"/>
      <c r="CF48" s="618" t="s">
        <v>354</v>
      </c>
      <c r="CG48" s="619"/>
      <c r="CH48" s="619"/>
      <c r="CI48" s="619"/>
      <c r="CJ48" s="619"/>
      <c r="CK48" s="619"/>
      <c r="CL48" s="619"/>
      <c r="CM48" s="619"/>
      <c r="CN48" s="619"/>
      <c r="CO48" s="619"/>
      <c r="CP48" s="619"/>
      <c r="CQ48" s="620"/>
      <c r="CR48" s="621" t="s">
        <v>255</v>
      </c>
      <c r="CS48" s="622"/>
      <c r="CT48" s="622"/>
      <c r="CU48" s="622"/>
      <c r="CV48" s="622"/>
      <c r="CW48" s="622"/>
      <c r="CX48" s="622"/>
      <c r="CY48" s="623"/>
      <c r="CZ48" s="626" t="s">
        <v>123</v>
      </c>
      <c r="DA48" s="627"/>
      <c r="DB48" s="627"/>
      <c r="DC48" s="722"/>
      <c r="DD48" s="630" t="s">
        <v>123</v>
      </c>
      <c r="DE48" s="622"/>
      <c r="DF48" s="622"/>
      <c r="DG48" s="622"/>
      <c r="DH48" s="622"/>
      <c r="DI48" s="622"/>
      <c r="DJ48" s="622"/>
      <c r="DK48" s="623"/>
      <c r="DL48" s="719"/>
      <c r="DM48" s="720"/>
      <c r="DN48" s="720"/>
      <c r="DO48" s="720"/>
      <c r="DP48" s="720"/>
      <c r="DQ48" s="720"/>
      <c r="DR48" s="720"/>
      <c r="DS48" s="720"/>
      <c r="DT48" s="720"/>
      <c r="DU48" s="720"/>
      <c r="DV48" s="721"/>
      <c r="DW48" s="716"/>
      <c r="DX48" s="717"/>
      <c r="DY48" s="717"/>
      <c r="DZ48" s="717"/>
      <c r="EA48" s="717"/>
      <c r="EB48" s="717"/>
      <c r="EC48" s="718"/>
    </row>
    <row r="49" spans="82:133" ht="11.25" customHeight="1" x14ac:dyDescent="0.15">
      <c r="CD49" s="666" t="s">
        <v>355</v>
      </c>
      <c r="CE49" s="667"/>
      <c r="CF49" s="667"/>
      <c r="CG49" s="667"/>
      <c r="CH49" s="667"/>
      <c r="CI49" s="667"/>
      <c r="CJ49" s="667"/>
      <c r="CK49" s="667"/>
      <c r="CL49" s="667"/>
      <c r="CM49" s="667"/>
      <c r="CN49" s="667"/>
      <c r="CO49" s="667"/>
      <c r="CP49" s="667"/>
      <c r="CQ49" s="668"/>
      <c r="CR49" s="701">
        <v>3641077</v>
      </c>
      <c r="CS49" s="691"/>
      <c r="CT49" s="691"/>
      <c r="CU49" s="691"/>
      <c r="CV49" s="691"/>
      <c r="CW49" s="691"/>
      <c r="CX49" s="691"/>
      <c r="CY49" s="723"/>
      <c r="CZ49" s="706">
        <v>100</v>
      </c>
      <c r="DA49" s="724"/>
      <c r="DB49" s="724"/>
      <c r="DC49" s="725"/>
      <c r="DD49" s="726">
        <v>2411109</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il0s4/KGTww+meVeMEAy9VPgxK7gP/Crv/ZZa55LOqnD5u4vorPMEjQCiH8ayf6QQMEKNDWKL+MPu0CNaPn0BQ==" saltValue="z8Lsg84iiQ88firU32wifA=="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A136"/>
  <sheetViews>
    <sheetView zoomScale="60" zoomScaleNormal="60" zoomScaleSheetLayoutView="70" workbookViewId="0">
      <selection activeCell="CR7" sqref="CR7:CV7"/>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357</v>
      </c>
      <c r="DK2" s="769"/>
      <c r="DL2" s="769"/>
      <c r="DM2" s="769"/>
      <c r="DN2" s="769"/>
      <c r="DO2" s="770"/>
      <c r="DP2" s="229"/>
      <c r="DQ2" s="768" t="s">
        <v>358</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359</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361</v>
      </c>
      <c r="B5" s="763"/>
      <c r="C5" s="763"/>
      <c r="D5" s="763"/>
      <c r="E5" s="763"/>
      <c r="F5" s="763"/>
      <c r="G5" s="763"/>
      <c r="H5" s="763"/>
      <c r="I5" s="763"/>
      <c r="J5" s="763"/>
      <c r="K5" s="763"/>
      <c r="L5" s="763"/>
      <c r="M5" s="763"/>
      <c r="N5" s="763"/>
      <c r="O5" s="763"/>
      <c r="P5" s="764"/>
      <c r="Q5" s="739" t="s">
        <v>362</v>
      </c>
      <c r="R5" s="740"/>
      <c r="S5" s="740"/>
      <c r="T5" s="740"/>
      <c r="U5" s="741"/>
      <c r="V5" s="739" t="s">
        <v>363</v>
      </c>
      <c r="W5" s="740"/>
      <c r="X5" s="740"/>
      <c r="Y5" s="740"/>
      <c r="Z5" s="741"/>
      <c r="AA5" s="739" t="s">
        <v>364</v>
      </c>
      <c r="AB5" s="740"/>
      <c r="AC5" s="740"/>
      <c r="AD5" s="740"/>
      <c r="AE5" s="740"/>
      <c r="AF5" s="772" t="s">
        <v>365</v>
      </c>
      <c r="AG5" s="740"/>
      <c r="AH5" s="740"/>
      <c r="AI5" s="740"/>
      <c r="AJ5" s="751"/>
      <c r="AK5" s="740" t="s">
        <v>366</v>
      </c>
      <c r="AL5" s="740"/>
      <c r="AM5" s="740"/>
      <c r="AN5" s="740"/>
      <c r="AO5" s="741"/>
      <c r="AP5" s="739" t="s">
        <v>367</v>
      </c>
      <c r="AQ5" s="740"/>
      <c r="AR5" s="740"/>
      <c r="AS5" s="740"/>
      <c r="AT5" s="741"/>
      <c r="AU5" s="739" t="s">
        <v>368</v>
      </c>
      <c r="AV5" s="740"/>
      <c r="AW5" s="740"/>
      <c r="AX5" s="740"/>
      <c r="AY5" s="751"/>
      <c r="AZ5" s="236"/>
      <c r="BA5" s="236"/>
      <c r="BB5" s="236"/>
      <c r="BC5" s="236"/>
      <c r="BD5" s="236"/>
      <c r="BE5" s="237"/>
      <c r="BF5" s="237"/>
      <c r="BG5" s="237"/>
      <c r="BH5" s="237"/>
      <c r="BI5" s="237"/>
      <c r="BJ5" s="237"/>
      <c r="BK5" s="237"/>
      <c r="BL5" s="237"/>
      <c r="BM5" s="237"/>
      <c r="BN5" s="237"/>
      <c r="BO5" s="237"/>
      <c r="BP5" s="237"/>
      <c r="BQ5" s="762" t="s">
        <v>369</v>
      </c>
      <c r="BR5" s="763"/>
      <c r="BS5" s="763"/>
      <c r="BT5" s="763"/>
      <c r="BU5" s="763"/>
      <c r="BV5" s="763"/>
      <c r="BW5" s="763"/>
      <c r="BX5" s="763"/>
      <c r="BY5" s="763"/>
      <c r="BZ5" s="763"/>
      <c r="CA5" s="763"/>
      <c r="CB5" s="763"/>
      <c r="CC5" s="763"/>
      <c r="CD5" s="763"/>
      <c r="CE5" s="763"/>
      <c r="CF5" s="763"/>
      <c r="CG5" s="764"/>
      <c r="CH5" s="739" t="s">
        <v>370</v>
      </c>
      <c r="CI5" s="740"/>
      <c r="CJ5" s="740"/>
      <c r="CK5" s="740"/>
      <c r="CL5" s="741"/>
      <c r="CM5" s="739" t="s">
        <v>371</v>
      </c>
      <c r="CN5" s="740"/>
      <c r="CO5" s="740"/>
      <c r="CP5" s="740"/>
      <c r="CQ5" s="741"/>
      <c r="CR5" s="739" t="s">
        <v>372</v>
      </c>
      <c r="CS5" s="740"/>
      <c r="CT5" s="740"/>
      <c r="CU5" s="740"/>
      <c r="CV5" s="741"/>
      <c r="CW5" s="739" t="s">
        <v>373</v>
      </c>
      <c r="CX5" s="740"/>
      <c r="CY5" s="740"/>
      <c r="CZ5" s="740"/>
      <c r="DA5" s="741"/>
      <c r="DB5" s="739" t="s">
        <v>374</v>
      </c>
      <c r="DC5" s="740"/>
      <c r="DD5" s="740"/>
      <c r="DE5" s="740"/>
      <c r="DF5" s="741"/>
      <c r="DG5" s="745" t="s">
        <v>375</v>
      </c>
      <c r="DH5" s="746"/>
      <c r="DI5" s="746"/>
      <c r="DJ5" s="746"/>
      <c r="DK5" s="747"/>
      <c r="DL5" s="745" t="s">
        <v>376</v>
      </c>
      <c r="DM5" s="746"/>
      <c r="DN5" s="746"/>
      <c r="DO5" s="746"/>
      <c r="DP5" s="747"/>
      <c r="DQ5" s="739" t="s">
        <v>377</v>
      </c>
      <c r="DR5" s="740"/>
      <c r="DS5" s="740"/>
      <c r="DT5" s="740"/>
      <c r="DU5" s="741"/>
      <c r="DV5" s="739" t="s">
        <v>368</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378</v>
      </c>
      <c r="C7" s="754"/>
      <c r="D7" s="754"/>
      <c r="E7" s="754"/>
      <c r="F7" s="754"/>
      <c r="G7" s="754"/>
      <c r="H7" s="754"/>
      <c r="I7" s="754"/>
      <c r="J7" s="754"/>
      <c r="K7" s="754"/>
      <c r="L7" s="754"/>
      <c r="M7" s="754"/>
      <c r="N7" s="754"/>
      <c r="O7" s="754"/>
      <c r="P7" s="755"/>
      <c r="Q7" s="756">
        <v>4183</v>
      </c>
      <c r="R7" s="757"/>
      <c r="S7" s="757"/>
      <c r="T7" s="757"/>
      <c r="U7" s="757"/>
      <c r="V7" s="757">
        <v>3553</v>
      </c>
      <c r="W7" s="757"/>
      <c r="X7" s="757"/>
      <c r="Y7" s="757"/>
      <c r="Z7" s="757"/>
      <c r="AA7" s="757">
        <v>630</v>
      </c>
      <c r="AB7" s="757"/>
      <c r="AC7" s="757"/>
      <c r="AD7" s="757"/>
      <c r="AE7" s="758"/>
      <c r="AF7" s="759">
        <v>564</v>
      </c>
      <c r="AG7" s="760"/>
      <c r="AH7" s="760"/>
      <c r="AI7" s="760"/>
      <c r="AJ7" s="761"/>
      <c r="AK7" s="796">
        <v>3</v>
      </c>
      <c r="AL7" s="797"/>
      <c r="AM7" s="797"/>
      <c r="AN7" s="797"/>
      <c r="AO7" s="797"/>
      <c r="AP7" s="797">
        <v>3842</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587</v>
      </c>
      <c r="BT7" s="801"/>
      <c r="BU7" s="801"/>
      <c r="BV7" s="801"/>
      <c r="BW7" s="801"/>
      <c r="BX7" s="801"/>
      <c r="BY7" s="801"/>
      <c r="BZ7" s="801"/>
      <c r="CA7" s="801"/>
      <c r="CB7" s="801"/>
      <c r="CC7" s="801"/>
      <c r="CD7" s="801"/>
      <c r="CE7" s="801"/>
      <c r="CF7" s="801"/>
      <c r="CG7" s="802"/>
      <c r="CH7" s="793">
        <v>0</v>
      </c>
      <c r="CI7" s="794"/>
      <c r="CJ7" s="794"/>
      <c r="CK7" s="794"/>
      <c r="CL7" s="795"/>
      <c r="CM7" s="793">
        <v>6</v>
      </c>
      <c r="CN7" s="794"/>
      <c r="CO7" s="794"/>
      <c r="CP7" s="794"/>
      <c r="CQ7" s="795"/>
      <c r="CR7" s="793">
        <v>5</v>
      </c>
      <c r="CS7" s="794"/>
      <c r="CT7" s="794"/>
      <c r="CU7" s="794"/>
      <c r="CV7" s="795"/>
      <c r="CW7" s="793" t="s">
        <v>570</v>
      </c>
      <c r="CX7" s="794"/>
      <c r="CY7" s="794"/>
      <c r="CZ7" s="794"/>
      <c r="DA7" s="795"/>
      <c r="DB7" s="793" t="s">
        <v>570</v>
      </c>
      <c r="DC7" s="794"/>
      <c r="DD7" s="794"/>
      <c r="DE7" s="794"/>
      <c r="DF7" s="795"/>
      <c r="DG7" s="793" t="s">
        <v>570</v>
      </c>
      <c r="DH7" s="794"/>
      <c r="DI7" s="794"/>
      <c r="DJ7" s="794"/>
      <c r="DK7" s="795"/>
      <c r="DL7" s="793" t="s">
        <v>570</v>
      </c>
      <c r="DM7" s="794"/>
      <c r="DN7" s="794"/>
      <c r="DO7" s="794"/>
      <c r="DP7" s="795"/>
      <c r="DQ7" s="793" t="s">
        <v>570</v>
      </c>
      <c r="DR7" s="794"/>
      <c r="DS7" s="794"/>
      <c r="DT7" s="794"/>
      <c r="DU7" s="795"/>
      <c r="DV7" s="774"/>
      <c r="DW7" s="775"/>
      <c r="DX7" s="775"/>
      <c r="DY7" s="775"/>
      <c r="DZ7" s="776"/>
      <c r="EA7" s="234"/>
    </row>
    <row r="8" spans="1:131" s="235" customFormat="1" ht="26.25" customHeight="1" x14ac:dyDescent="0.15">
      <c r="A8" s="241">
        <v>2</v>
      </c>
      <c r="B8" s="777" t="s">
        <v>379</v>
      </c>
      <c r="C8" s="778"/>
      <c r="D8" s="778"/>
      <c r="E8" s="778"/>
      <c r="F8" s="778"/>
      <c r="G8" s="778"/>
      <c r="H8" s="778"/>
      <c r="I8" s="778"/>
      <c r="J8" s="778"/>
      <c r="K8" s="778"/>
      <c r="L8" s="778"/>
      <c r="M8" s="778"/>
      <c r="N8" s="778"/>
      <c r="O8" s="778"/>
      <c r="P8" s="779"/>
      <c r="Q8" s="780">
        <v>104</v>
      </c>
      <c r="R8" s="781"/>
      <c r="S8" s="781"/>
      <c r="T8" s="781"/>
      <c r="U8" s="781"/>
      <c r="V8" s="781">
        <v>87</v>
      </c>
      <c r="W8" s="781"/>
      <c r="X8" s="781"/>
      <c r="Y8" s="781"/>
      <c r="Z8" s="781"/>
      <c r="AA8" s="781">
        <v>17</v>
      </c>
      <c r="AB8" s="781"/>
      <c r="AC8" s="781"/>
      <c r="AD8" s="781"/>
      <c r="AE8" s="782"/>
      <c r="AF8" s="783">
        <v>17</v>
      </c>
      <c r="AG8" s="784"/>
      <c r="AH8" s="784"/>
      <c r="AI8" s="784"/>
      <c r="AJ8" s="785"/>
      <c r="AK8" s="786">
        <v>1</v>
      </c>
      <c r="AL8" s="787"/>
      <c r="AM8" s="787"/>
      <c r="AN8" s="787"/>
      <c r="AO8" s="787"/>
      <c r="AP8" s="787" t="s">
        <v>570</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x14ac:dyDescent="0.15">
      <c r="A9" s="241">
        <v>3</v>
      </c>
      <c r="B9" s="777" t="s">
        <v>380</v>
      </c>
      <c r="C9" s="778"/>
      <c r="D9" s="778"/>
      <c r="E9" s="778"/>
      <c r="F9" s="778"/>
      <c r="G9" s="778"/>
      <c r="H9" s="778"/>
      <c r="I9" s="778"/>
      <c r="J9" s="778"/>
      <c r="K9" s="778"/>
      <c r="L9" s="778"/>
      <c r="M9" s="778"/>
      <c r="N9" s="778"/>
      <c r="O9" s="778"/>
      <c r="P9" s="779"/>
      <c r="Q9" s="780">
        <v>2</v>
      </c>
      <c r="R9" s="781"/>
      <c r="S9" s="781"/>
      <c r="T9" s="781"/>
      <c r="U9" s="781"/>
      <c r="V9" s="781">
        <v>2</v>
      </c>
      <c r="W9" s="781"/>
      <c r="X9" s="781"/>
      <c r="Y9" s="781"/>
      <c r="Z9" s="781"/>
      <c r="AA9" s="781">
        <v>0</v>
      </c>
      <c r="AB9" s="781"/>
      <c r="AC9" s="781"/>
      <c r="AD9" s="781"/>
      <c r="AE9" s="782"/>
      <c r="AF9" s="783">
        <v>0</v>
      </c>
      <c r="AG9" s="784"/>
      <c r="AH9" s="784"/>
      <c r="AI9" s="784"/>
      <c r="AJ9" s="785"/>
      <c r="AK9" s="786">
        <v>1</v>
      </c>
      <c r="AL9" s="787"/>
      <c r="AM9" s="787"/>
      <c r="AN9" s="787"/>
      <c r="AO9" s="787"/>
      <c r="AP9" s="787" t="s">
        <v>570</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381</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382</v>
      </c>
      <c r="B23" s="812" t="s">
        <v>383</v>
      </c>
      <c r="C23" s="813"/>
      <c r="D23" s="813"/>
      <c r="E23" s="813"/>
      <c r="F23" s="813"/>
      <c r="G23" s="813"/>
      <c r="H23" s="813"/>
      <c r="I23" s="813"/>
      <c r="J23" s="813"/>
      <c r="K23" s="813"/>
      <c r="L23" s="813"/>
      <c r="M23" s="813"/>
      <c r="N23" s="813"/>
      <c r="O23" s="813"/>
      <c r="P23" s="814"/>
      <c r="Q23" s="815">
        <v>4288</v>
      </c>
      <c r="R23" s="816"/>
      <c r="S23" s="816"/>
      <c r="T23" s="816"/>
      <c r="U23" s="816"/>
      <c r="V23" s="816">
        <v>3641</v>
      </c>
      <c r="W23" s="816"/>
      <c r="X23" s="816"/>
      <c r="Y23" s="816"/>
      <c r="Z23" s="816"/>
      <c r="AA23" s="816">
        <v>647</v>
      </c>
      <c r="AB23" s="816"/>
      <c r="AC23" s="816"/>
      <c r="AD23" s="816"/>
      <c r="AE23" s="817"/>
      <c r="AF23" s="818">
        <v>581</v>
      </c>
      <c r="AG23" s="816"/>
      <c r="AH23" s="816"/>
      <c r="AI23" s="816"/>
      <c r="AJ23" s="819"/>
      <c r="AK23" s="820"/>
      <c r="AL23" s="821"/>
      <c r="AM23" s="821"/>
      <c r="AN23" s="821"/>
      <c r="AO23" s="821"/>
      <c r="AP23" s="816">
        <v>3842</v>
      </c>
      <c r="AQ23" s="816"/>
      <c r="AR23" s="816"/>
      <c r="AS23" s="816"/>
      <c r="AT23" s="816"/>
      <c r="AU23" s="822"/>
      <c r="AV23" s="822"/>
      <c r="AW23" s="822"/>
      <c r="AX23" s="822"/>
      <c r="AY23" s="823"/>
      <c r="AZ23" s="831" t="s">
        <v>384</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385</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386</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361</v>
      </c>
      <c r="B26" s="763"/>
      <c r="C26" s="763"/>
      <c r="D26" s="763"/>
      <c r="E26" s="763"/>
      <c r="F26" s="763"/>
      <c r="G26" s="763"/>
      <c r="H26" s="763"/>
      <c r="I26" s="763"/>
      <c r="J26" s="763"/>
      <c r="K26" s="763"/>
      <c r="L26" s="763"/>
      <c r="M26" s="763"/>
      <c r="N26" s="763"/>
      <c r="O26" s="763"/>
      <c r="P26" s="764"/>
      <c r="Q26" s="739" t="s">
        <v>387</v>
      </c>
      <c r="R26" s="740"/>
      <c r="S26" s="740"/>
      <c r="T26" s="740"/>
      <c r="U26" s="741"/>
      <c r="V26" s="739" t="s">
        <v>388</v>
      </c>
      <c r="W26" s="740"/>
      <c r="X26" s="740"/>
      <c r="Y26" s="740"/>
      <c r="Z26" s="741"/>
      <c r="AA26" s="739" t="s">
        <v>389</v>
      </c>
      <c r="AB26" s="740"/>
      <c r="AC26" s="740"/>
      <c r="AD26" s="740"/>
      <c r="AE26" s="740"/>
      <c r="AF26" s="834" t="s">
        <v>390</v>
      </c>
      <c r="AG26" s="835"/>
      <c r="AH26" s="835"/>
      <c r="AI26" s="835"/>
      <c r="AJ26" s="836"/>
      <c r="AK26" s="740" t="s">
        <v>391</v>
      </c>
      <c r="AL26" s="740"/>
      <c r="AM26" s="740"/>
      <c r="AN26" s="740"/>
      <c r="AO26" s="741"/>
      <c r="AP26" s="739" t="s">
        <v>392</v>
      </c>
      <c r="AQ26" s="740"/>
      <c r="AR26" s="740"/>
      <c r="AS26" s="740"/>
      <c r="AT26" s="741"/>
      <c r="AU26" s="739" t="s">
        <v>393</v>
      </c>
      <c r="AV26" s="740"/>
      <c r="AW26" s="740"/>
      <c r="AX26" s="740"/>
      <c r="AY26" s="741"/>
      <c r="AZ26" s="739" t="s">
        <v>394</v>
      </c>
      <c r="BA26" s="740"/>
      <c r="BB26" s="740"/>
      <c r="BC26" s="740"/>
      <c r="BD26" s="741"/>
      <c r="BE26" s="739" t="s">
        <v>368</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395</v>
      </c>
      <c r="C28" s="754"/>
      <c r="D28" s="754"/>
      <c r="E28" s="754"/>
      <c r="F28" s="754"/>
      <c r="G28" s="754"/>
      <c r="H28" s="754"/>
      <c r="I28" s="754"/>
      <c r="J28" s="754"/>
      <c r="K28" s="754"/>
      <c r="L28" s="754"/>
      <c r="M28" s="754"/>
      <c r="N28" s="754"/>
      <c r="O28" s="754"/>
      <c r="P28" s="755"/>
      <c r="Q28" s="844">
        <v>694</v>
      </c>
      <c r="R28" s="845"/>
      <c r="S28" s="845"/>
      <c r="T28" s="845"/>
      <c r="U28" s="845"/>
      <c r="V28" s="845">
        <v>660</v>
      </c>
      <c r="W28" s="845"/>
      <c r="X28" s="845"/>
      <c r="Y28" s="845"/>
      <c r="Z28" s="845"/>
      <c r="AA28" s="845">
        <v>34</v>
      </c>
      <c r="AB28" s="845"/>
      <c r="AC28" s="845"/>
      <c r="AD28" s="845"/>
      <c r="AE28" s="846"/>
      <c r="AF28" s="847">
        <v>34</v>
      </c>
      <c r="AG28" s="845"/>
      <c r="AH28" s="845"/>
      <c r="AI28" s="845"/>
      <c r="AJ28" s="848"/>
      <c r="AK28" s="849">
        <v>41</v>
      </c>
      <c r="AL28" s="840"/>
      <c r="AM28" s="840"/>
      <c r="AN28" s="840"/>
      <c r="AO28" s="840"/>
      <c r="AP28" s="840" t="s">
        <v>570</v>
      </c>
      <c r="AQ28" s="840"/>
      <c r="AR28" s="840"/>
      <c r="AS28" s="840"/>
      <c r="AT28" s="840"/>
      <c r="AU28" s="840" t="s">
        <v>570</v>
      </c>
      <c r="AV28" s="840"/>
      <c r="AW28" s="840"/>
      <c r="AX28" s="840"/>
      <c r="AY28" s="840"/>
      <c r="AZ28" s="841" t="s">
        <v>570</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396</v>
      </c>
      <c r="C29" s="778"/>
      <c r="D29" s="778"/>
      <c r="E29" s="778"/>
      <c r="F29" s="778"/>
      <c r="G29" s="778"/>
      <c r="H29" s="778"/>
      <c r="I29" s="778"/>
      <c r="J29" s="778"/>
      <c r="K29" s="778"/>
      <c r="L29" s="778"/>
      <c r="M29" s="778"/>
      <c r="N29" s="778"/>
      <c r="O29" s="778"/>
      <c r="P29" s="779"/>
      <c r="Q29" s="780">
        <v>394</v>
      </c>
      <c r="R29" s="781"/>
      <c r="S29" s="781"/>
      <c r="T29" s="781"/>
      <c r="U29" s="781"/>
      <c r="V29" s="781">
        <v>386</v>
      </c>
      <c r="W29" s="781"/>
      <c r="X29" s="781"/>
      <c r="Y29" s="781"/>
      <c r="Z29" s="781"/>
      <c r="AA29" s="781">
        <v>8</v>
      </c>
      <c r="AB29" s="781"/>
      <c r="AC29" s="781"/>
      <c r="AD29" s="781"/>
      <c r="AE29" s="782"/>
      <c r="AF29" s="783">
        <v>8</v>
      </c>
      <c r="AG29" s="784"/>
      <c r="AH29" s="784"/>
      <c r="AI29" s="784"/>
      <c r="AJ29" s="785"/>
      <c r="AK29" s="852">
        <v>71</v>
      </c>
      <c r="AL29" s="853"/>
      <c r="AM29" s="853"/>
      <c r="AN29" s="853"/>
      <c r="AO29" s="853"/>
      <c r="AP29" s="853" t="s">
        <v>570</v>
      </c>
      <c r="AQ29" s="853"/>
      <c r="AR29" s="853"/>
      <c r="AS29" s="853"/>
      <c r="AT29" s="853"/>
      <c r="AU29" s="853" t="s">
        <v>570</v>
      </c>
      <c r="AV29" s="853"/>
      <c r="AW29" s="853"/>
      <c r="AX29" s="853"/>
      <c r="AY29" s="853"/>
      <c r="AZ29" s="854" t="s">
        <v>570</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397</v>
      </c>
      <c r="C30" s="778"/>
      <c r="D30" s="778"/>
      <c r="E30" s="778"/>
      <c r="F30" s="778"/>
      <c r="G30" s="778"/>
      <c r="H30" s="778"/>
      <c r="I30" s="778"/>
      <c r="J30" s="778"/>
      <c r="K30" s="778"/>
      <c r="L30" s="778"/>
      <c r="M30" s="778"/>
      <c r="N30" s="778"/>
      <c r="O30" s="778"/>
      <c r="P30" s="779"/>
      <c r="Q30" s="780">
        <v>43</v>
      </c>
      <c r="R30" s="781"/>
      <c r="S30" s="781"/>
      <c r="T30" s="781"/>
      <c r="U30" s="781"/>
      <c r="V30" s="781">
        <v>43</v>
      </c>
      <c r="W30" s="781"/>
      <c r="X30" s="781"/>
      <c r="Y30" s="781"/>
      <c r="Z30" s="781"/>
      <c r="AA30" s="781">
        <v>0</v>
      </c>
      <c r="AB30" s="781"/>
      <c r="AC30" s="781"/>
      <c r="AD30" s="781"/>
      <c r="AE30" s="782"/>
      <c r="AF30" s="783">
        <v>0</v>
      </c>
      <c r="AG30" s="784"/>
      <c r="AH30" s="784"/>
      <c r="AI30" s="784"/>
      <c r="AJ30" s="785"/>
      <c r="AK30" s="852">
        <v>13</v>
      </c>
      <c r="AL30" s="853"/>
      <c r="AM30" s="853"/>
      <c r="AN30" s="853"/>
      <c r="AO30" s="853"/>
      <c r="AP30" s="853" t="s">
        <v>570</v>
      </c>
      <c r="AQ30" s="853"/>
      <c r="AR30" s="853"/>
      <c r="AS30" s="853"/>
      <c r="AT30" s="853"/>
      <c r="AU30" s="853" t="s">
        <v>570</v>
      </c>
      <c r="AV30" s="853"/>
      <c r="AW30" s="853"/>
      <c r="AX30" s="853"/>
      <c r="AY30" s="853"/>
      <c r="AZ30" s="854" t="s">
        <v>570</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398</v>
      </c>
      <c r="C31" s="778"/>
      <c r="D31" s="778"/>
      <c r="E31" s="778"/>
      <c r="F31" s="778"/>
      <c r="G31" s="778"/>
      <c r="H31" s="778"/>
      <c r="I31" s="778"/>
      <c r="J31" s="778"/>
      <c r="K31" s="778"/>
      <c r="L31" s="778"/>
      <c r="M31" s="778"/>
      <c r="N31" s="778"/>
      <c r="O31" s="778"/>
      <c r="P31" s="779"/>
      <c r="Q31" s="780">
        <v>106</v>
      </c>
      <c r="R31" s="781"/>
      <c r="S31" s="781"/>
      <c r="T31" s="781"/>
      <c r="U31" s="781"/>
      <c r="V31" s="781">
        <v>87</v>
      </c>
      <c r="W31" s="781"/>
      <c r="X31" s="781"/>
      <c r="Y31" s="781"/>
      <c r="Z31" s="781"/>
      <c r="AA31" s="781">
        <v>19</v>
      </c>
      <c r="AB31" s="781"/>
      <c r="AC31" s="781"/>
      <c r="AD31" s="781"/>
      <c r="AE31" s="782"/>
      <c r="AF31" s="783">
        <v>19</v>
      </c>
      <c r="AG31" s="784"/>
      <c r="AH31" s="784"/>
      <c r="AI31" s="784"/>
      <c r="AJ31" s="785"/>
      <c r="AK31" s="852">
        <v>28</v>
      </c>
      <c r="AL31" s="853"/>
      <c r="AM31" s="853"/>
      <c r="AN31" s="853"/>
      <c r="AO31" s="853"/>
      <c r="AP31" s="853">
        <v>250</v>
      </c>
      <c r="AQ31" s="853"/>
      <c r="AR31" s="853"/>
      <c r="AS31" s="853"/>
      <c r="AT31" s="853"/>
      <c r="AU31" s="853">
        <v>129</v>
      </c>
      <c r="AV31" s="853"/>
      <c r="AW31" s="853"/>
      <c r="AX31" s="853"/>
      <c r="AY31" s="853"/>
      <c r="AZ31" s="854" t="s">
        <v>570</v>
      </c>
      <c r="BA31" s="854"/>
      <c r="BB31" s="854"/>
      <c r="BC31" s="854"/>
      <c r="BD31" s="854"/>
      <c r="BE31" s="850" t="s">
        <v>399</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400</v>
      </c>
      <c r="C32" s="778"/>
      <c r="D32" s="778"/>
      <c r="E32" s="778"/>
      <c r="F32" s="778"/>
      <c r="G32" s="778"/>
      <c r="H32" s="778"/>
      <c r="I32" s="778"/>
      <c r="J32" s="778"/>
      <c r="K32" s="778"/>
      <c r="L32" s="778"/>
      <c r="M32" s="778"/>
      <c r="N32" s="778"/>
      <c r="O32" s="778"/>
      <c r="P32" s="779"/>
      <c r="Q32" s="780">
        <v>104</v>
      </c>
      <c r="R32" s="781"/>
      <c r="S32" s="781"/>
      <c r="T32" s="781"/>
      <c r="U32" s="781"/>
      <c r="V32" s="781">
        <v>102</v>
      </c>
      <c r="W32" s="781"/>
      <c r="X32" s="781"/>
      <c r="Y32" s="781"/>
      <c r="Z32" s="781"/>
      <c r="AA32" s="781">
        <v>2</v>
      </c>
      <c r="AB32" s="781"/>
      <c r="AC32" s="781"/>
      <c r="AD32" s="781"/>
      <c r="AE32" s="782"/>
      <c r="AF32" s="783">
        <v>2</v>
      </c>
      <c r="AG32" s="784"/>
      <c r="AH32" s="784"/>
      <c r="AI32" s="784"/>
      <c r="AJ32" s="785"/>
      <c r="AK32" s="852">
        <v>76</v>
      </c>
      <c r="AL32" s="853"/>
      <c r="AM32" s="853"/>
      <c r="AN32" s="853"/>
      <c r="AO32" s="853"/>
      <c r="AP32" s="853">
        <v>348</v>
      </c>
      <c r="AQ32" s="853"/>
      <c r="AR32" s="853"/>
      <c r="AS32" s="853"/>
      <c r="AT32" s="853"/>
      <c r="AU32" s="853">
        <v>348</v>
      </c>
      <c r="AV32" s="853"/>
      <c r="AW32" s="853"/>
      <c r="AX32" s="853"/>
      <c r="AY32" s="853"/>
      <c r="AZ32" s="854" t="s">
        <v>570</v>
      </c>
      <c r="BA32" s="854"/>
      <c r="BB32" s="854"/>
      <c r="BC32" s="854"/>
      <c r="BD32" s="854"/>
      <c r="BE32" s="850" t="s">
        <v>399</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401</v>
      </c>
      <c r="C33" s="778"/>
      <c r="D33" s="778"/>
      <c r="E33" s="778"/>
      <c r="F33" s="778"/>
      <c r="G33" s="778"/>
      <c r="H33" s="778"/>
      <c r="I33" s="778"/>
      <c r="J33" s="778"/>
      <c r="K33" s="778"/>
      <c r="L33" s="778"/>
      <c r="M33" s="778"/>
      <c r="N33" s="778"/>
      <c r="O33" s="778"/>
      <c r="P33" s="779"/>
      <c r="Q33" s="780">
        <v>0</v>
      </c>
      <c r="R33" s="781"/>
      <c r="S33" s="781"/>
      <c r="T33" s="781"/>
      <c r="U33" s="781"/>
      <c r="V33" s="781">
        <v>0</v>
      </c>
      <c r="W33" s="781"/>
      <c r="X33" s="781"/>
      <c r="Y33" s="781"/>
      <c r="Z33" s="781"/>
      <c r="AA33" s="781">
        <v>0</v>
      </c>
      <c r="AB33" s="781"/>
      <c r="AC33" s="781"/>
      <c r="AD33" s="781"/>
      <c r="AE33" s="782"/>
      <c r="AF33" s="783">
        <v>1</v>
      </c>
      <c r="AG33" s="784"/>
      <c r="AH33" s="784"/>
      <c r="AI33" s="784"/>
      <c r="AJ33" s="785"/>
      <c r="AK33" s="852" t="s">
        <v>570</v>
      </c>
      <c r="AL33" s="853"/>
      <c r="AM33" s="853"/>
      <c r="AN33" s="853"/>
      <c r="AO33" s="853"/>
      <c r="AP33" s="853" t="s">
        <v>570</v>
      </c>
      <c r="AQ33" s="853"/>
      <c r="AR33" s="853"/>
      <c r="AS33" s="853"/>
      <c r="AT33" s="853"/>
      <c r="AU33" s="853" t="s">
        <v>570</v>
      </c>
      <c r="AV33" s="853"/>
      <c r="AW33" s="853"/>
      <c r="AX33" s="853"/>
      <c r="AY33" s="853"/>
      <c r="AZ33" s="854" t="s">
        <v>570</v>
      </c>
      <c r="BA33" s="854"/>
      <c r="BB33" s="854"/>
      <c r="BC33" s="854"/>
      <c r="BD33" s="854"/>
      <c r="BE33" s="850" t="s">
        <v>399</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402</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382</v>
      </c>
      <c r="B63" s="812" t="s">
        <v>403</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65</v>
      </c>
      <c r="AG63" s="864"/>
      <c r="AH63" s="864"/>
      <c r="AI63" s="864"/>
      <c r="AJ63" s="865"/>
      <c r="AK63" s="866"/>
      <c r="AL63" s="861"/>
      <c r="AM63" s="861"/>
      <c r="AN63" s="861"/>
      <c r="AO63" s="861"/>
      <c r="AP63" s="864">
        <v>598</v>
      </c>
      <c r="AQ63" s="864"/>
      <c r="AR63" s="864"/>
      <c r="AS63" s="864"/>
      <c r="AT63" s="864"/>
      <c r="AU63" s="864">
        <v>477</v>
      </c>
      <c r="AV63" s="864"/>
      <c r="AW63" s="864"/>
      <c r="AX63" s="864"/>
      <c r="AY63" s="864"/>
      <c r="AZ63" s="868"/>
      <c r="BA63" s="868"/>
      <c r="BB63" s="868"/>
      <c r="BC63" s="868"/>
      <c r="BD63" s="868"/>
      <c r="BE63" s="869"/>
      <c r="BF63" s="869"/>
      <c r="BG63" s="869"/>
      <c r="BH63" s="869"/>
      <c r="BI63" s="870"/>
      <c r="BJ63" s="871" t="s">
        <v>384</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405</v>
      </c>
      <c r="B66" s="763"/>
      <c r="C66" s="763"/>
      <c r="D66" s="763"/>
      <c r="E66" s="763"/>
      <c r="F66" s="763"/>
      <c r="G66" s="763"/>
      <c r="H66" s="763"/>
      <c r="I66" s="763"/>
      <c r="J66" s="763"/>
      <c r="K66" s="763"/>
      <c r="L66" s="763"/>
      <c r="M66" s="763"/>
      <c r="N66" s="763"/>
      <c r="O66" s="763"/>
      <c r="P66" s="764"/>
      <c r="Q66" s="739" t="s">
        <v>387</v>
      </c>
      <c r="R66" s="740"/>
      <c r="S66" s="740"/>
      <c r="T66" s="740"/>
      <c r="U66" s="741"/>
      <c r="V66" s="739" t="s">
        <v>388</v>
      </c>
      <c r="W66" s="740"/>
      <c r="X66" s="740"/>
      <c r="Y66" s="740"/>
      <c r="Z66" s="741"/>
      <c r="AA66" s="739" t="s">
        <v>389</v>
      </c>
      <c r="AB66" s="740"/>
      <c r="AC66" s="740"/>
      <c r="AD66" s="740"/>
      <c r="AE66" s="741"/>
      <c r="AF66" s="874" t="s">
        <v>406</v>
      </c>
      <c r="AG66" s="835"/>
      <c r="AH66" s="835"/>
      <c r="AI66" s="835"/>
      <c r="AJ66" s="875"/>
      <c r="AK66" s="739" t="s">
        <v>391</v>
      </c>
      <c r="AL66" s="763"/>
      <c r="AM66" s="763"/>
      <c r="AN66" s="763"/>
      <c r="AO66" s="764"/>
      <c r="AP66" s="739" t="s">
        <v>392</v>
      </c>
      <c r="AQ66" s="740"/>
      <c r="AR66" s="740"/>
      <c r="AS66" s="740"/>
      <c r="AT66" s="741"/>
      <c r="AU66" s="739" t="s">
        <v>407</v>
      </c>
      <c r="AV66" s="740"/>
      <c r="AW66" s="740"/>
      <c r="AX66" s="740"/>
      <c r="AY66" s="741"/>
      <c r="AZ66" s="739" t="s">
        <v>368</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571</v>
      </c>
      <c r="C68" s="892"/>
      <c r="D68" s="892"/>
      <c r="E68" s="892"/>
      <c r="F68" s="892"/>
      <c r="G68" s="892"/>
      <c r="H68" s="892"/>
      <c r="I68" s="892"/>
      <c r="J68" s="892"/>
      <c r="K68" s="892"/>
      <c r="L68" s="892"/>
      <c r="M68" s="892"/>
      <c r="N68" s="892"/>
      <c r="O68" s="892"/>
      <c r="P68" s="893"/>
      <c r="Q68" s="894"/>
      <c r="R68" s="888"/>
      <c r="S68" s="888"/>
      <c r="T68" s="888"/>
      <c r="U68" s="888"/>
      <c r="V68" s="888"/>
      <c r="W68" s="888"/>
      <c r="X68" s="888"/>
      <c r="Y68" s="888"/>
      <c r="Z68" s="888"/>
      <c r="AA68" s="888"/>
      <c r="AB68" s="888"/>
      <c r="AC68" s="888"/>
      <c r="AD68" s="888"/>
      <c r="AE68" s="888"/>
      <c r="AF68" s="888">
        <v>1</v>
      </c>
      <c r="AG68" s="888"/>
      <c r="AH68" s="888"/>
      <c r="AI68" s="888"/>
      <c r="AJ68" s="888"/>
      <c r="AK68" s="888"/>
      <c r="AL68" s="888"/>
      <c r="AM68" s="888"/>
      <c r="AN68" s="888"/>
      <c r="AO68" s="888"/>
      <c r="AP68" s="888" t="s">
        <v>570</v>
      </c>
      <c r="AQ68" s="888"/>
      <c r="AR68" s="888"/>
      <c r="AS68" s="888"/>
      <c r="AT68" s="888"/>
      <c r="AU68" s="888" t="s">
        <v>570</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572</v>
      </c>
      <c r="C69" s="896"/>
      <c r="D69" s="896"/>
      <c r="E69" s="896"/>
      <c r="F69" s="896"/>
      <c r="G69" s="896"/>
      <c r="H69" s="896"/>
      <c r="I69" s="896"/>
      <c r="J69" s="896"/>
      <c r="K69" s="896"/>
      <c r="L69" s="896"/>
      <c r="M69" s="896"/>
      <c r="N69" s="896"/>
      <c r="O69" s="896"/>
      <c r="P69" s="897"/>
      <c r="Q69" s="898"/>
      <c r="R69" s="853"/>
      <c r="S69" s="853"/>
      <c r="T69" s="853"/>
      <c r="U69" s="853"/>
      <c r="V69" s="853"/>
      <c r="W69" s="853"/>
      <c r="X69" s="853"/>
      <c r="Y69" s="853"/>
      <c r="Z69" s="853"/>
      <c r="AA69" s="853"/>
      <c r="AB69" s="853"/>
      <c r="AC69" s="853"/>
      <c r="AD69" s="853"/>
      <c r="AE69" s="853"/>
      <c r="AF69" s="853">
        <v>3</v>
      </c>
      <c r="AG69" s="853"/>
      <c r="AH69" s="853"/>
      <c r="AI69" s="853"/>
      <c r="AJ69" s="853"/>
      <c r="AK69" s="853"/>
      <c r="AL69" s="853"/>
      <c r="AM69" s="853"/>
      <c r="AN69" s="853"/>
      <c r="AO69" s="853"/>
      <c r="AP69" s="853">
        <v>556</v>
      </c>
      <c r="AQ69" s="853"/>
      <c r="AR69" s="853"/>
      <c r="AS69" s="853"/>
      <c r="AT69" s="853"/>
      <c r="AU69" s="853">
        <v>18</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573</v>
      </c>
      <c r="C70" s="896"/>
      <c r="D70" s="896"/>
      <c r="E70" s="896"/>
      <c r="F70" s="896"/>
      <c r="G70" s="896"/>
      <c r="H70" s="896"/>
      <c r="I70" s="896"/>
      <c r="J70" s="896"/>
      <c r="K70" s="896"/>
      <c r="L70" s="896"/>
      <c r="M70" s="896"/>
      <c r="N70" s="896"/>
      <c r="O70" s="896"/>
      <c r="P70" s="897"/>
      <c r="Q70" s="898"/>
      <c r="R70" s="853"/>
      <c r="S70" s="853"/>
      <c r="T70" s="853"/>
      <c r="U70" s="853"/>
      <c r="V70" s="853"/>
      <c r="W70" s="853"/>
      <c r="X70" s="853"/>
      <c r="Y70" s="853"/>
      <c r="Z70" s="853"/>
      <c r="AA70" s="853"/>
      <c r="AB70" s="853"/>
      <c r="AC70" s="853"/>
      <c r="AD70" s="853"/>
      <c r="AE70" s="853"/>
      <c r="AF70" s="853">
        <v>0</v>
      </c>
      <c r="AG70" s="853"/>
      <c r="AH70" s="853"/>
      <c r="AI70" s="853"/>
      <c r="AJ70" s="853"/>
      <c r="AK70" s="853"/>
      <c r="AL70" s="853"/>
      <c r="AM70" s="853"/>
      <c r="AN70" s="853"/>
      <c r="AO70" s="853"/>
      <c r="AP70" s="853" t="s">
        <v>570</v>
      </c>
      <c r="AQ70" s="853"/>
      <c r="AR70" s="853"/>
      <c r="AS70" s="853"/>
      <c r="AT70" s="853"/>
      <c r="AU70" s="853" t="s">
        <v>570</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574</v>
      </c>
      <c r="C71" s="896"/>
      <c r="D71" s="896"/>
      <c r="E71" s="896"/>
      <c r="F71" s="896"/>
      <c r="G71" s="896"/>
      <c r="H71" s="896"/>
      <c r="I71" s="896"/>
      <c r="J71" s="896"/>
      <c r="K71" s="896"/>
      <c r="L71" s="896"/>
      <c r="M71" s="896"/>
      <c r="N71" s="896"/>
      <c r="O71" s="896"/>
      <c r="P71" s="897"/>
      <c r="Q71" s="898"/>
      <c r="R71" s="853"/>
      <c r="S71" s="853"/>
      <c r="T71" s="853"/>
      <c r="U71" s="853"/>
      <c r="V71" s="853"/>
      <c r="W71" s="853"/>
      <c r="X71" s="853"/>
      <c r="Y71" s="853"/>
      <c r="Z71" s="853"/>
      <c r="AA71" s="853"/>
      <c r="AB71" s="853"/>
      <c r="AC71" s="853"/>
      <c r="AD71" s="853"/>
      <c r="AE71" s="853"/>
      <c r="AF71" s="853">
        <v>2</v>
      </c>
      <c r="AG71" s="853"/>
      <c r="AH71" s="853"/>
      <c r="AI71" s="853"/>
      <c r="AJ71" s="853"/>
      <c r="AK71" s="853"/>
      <c r="AL71" s="853"/>
      <c r="AM71" s="853"/>
      <c r="AN71" s="853"/>
      <c r="AO71" s="853"/>
      <c r="AP71" s="853" t="s">
        <v>570</v>
      </c>
      <c r="AQ71" s="853"/>
      <c r="AR71" s="853"/>
      <c r="AS71" s="853"/>
      <c r="AT71" s="853"/>
      <c r="AU71" s="853" t="s">
        <v>570</v>
      </c>
      <c r="AV71" s="853"/>
      <c r="AW71" s="853"/>
      <c r="AX71" s="853"/>
      <c r="AY71" s="853"/>
      <c r="AZ71" s="899" t="s">
        <v>586</v>
      </c>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575</v>
      </c>
      <c r="C72" s="896"/>
      <c r="D72" s="896"/>
      <c r="E72" s="896"/>
      <c r="F72" s="896"/>
      <c r="G72" s="896"/>
      <c r="H72" s="896"/>
      <c r="I72" s="896"/>
      <c r="J72" s="896"/>
      <c r="K72" s="896"/>
      <c r="L72" s="896"/>
      <c r="M72" s="896"/>
      <c r="N72" s="896"/>
      <c r="O72" s="896"/>
      <c r="P72" s="897"/>
      <c r="Q72" s="898"/>
      <c r="R72" s="853"/>
      <c r="S72" s="853"/>
      <c r="T72" s="853"/>
      <c r="U72" s="853"/>
      <c r="V72" s="853"/>
      <c r="W72" s="853"/>
      <c r="X72" s="853"/>
      <c r="Y72" s="853"/>
      <c r="Z72" s="853"/>
      <c r="AA72" s="853"/>
      <c r="AB72" s="853"/>
      <c r="AC72" s="853"/>
      <c r="AD72" s="853"/>
      <c r="AE72" s="853"/>
      <c r="AF72" s="853">
        <v>1</v>
      </c>
      <c r="AG72" s="853"/>
      <c r="AH72" s="853"/>
      <c r="AI72" s="853"/>
      <c r="AJ72" s="853"/>
      <c r="AK72" s="853"/>
      <c r="AL72" s="853"/>
      <c r="AM72" s="853"/>
      <c r="AN72" s="853"/>
      <c r="AO72" s="853"/>
      <c r="AP72" s="853" t="s">
        <v>570</v>
      </c>
      <c r="AQ72" s="853"/>
      <c r="AR72" s="853"/>
      <c r="AS72" s="853"/>
      <c r="AT72" s="853"/>
      <c r="AU72" s="853" t="s">
        <v>570</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576</v>
      </c>
      <c r="C73" s="896"/>
      <c r="D73" s="896"/>
      <c r="E73" s="896"/>
      <c r="F73" s="896"/>
      <c r="G73" s="896"/>
      <c r="H73" s="896"/>
      <c r="I73" s="896"/>
      <c r="J73" s="896"/>
      <c r="K73" s="896"/>
      <c r="L73" s="896"/>
      <c r="M73" s="896"/>
      <c r="N73" s="896"/>
      <c r="O73" s="896"/>
      <c r="P73" s="897"/>
      <c r="Q73" s="898"/>
      <c r="R73" s="853"/>
      <c r="S73" s="853"/>
      <c r="T73" s="853"/>
      <c r="U73" s="853"/>
      <c r="V73" s="853"/>
      <c r="W73" s="853"/>
      <c r="X73" s="853"/>
      <c r="Y73" s="853"/>
      <c r="Z73" s="853"/>
      <c r="AA73" s="853"/>
      <c r="AB73" s="853"/>
      <c r="AC73" s="853"/>
      <c r="AD73" s="853"/>
      <c r="AE73" s="853"/>
      <c r="AF73" s="853">
        <v>0</v>
      </c>
      <c r="AG73" s="853"/>
      <c r="AH73" s="853"/>
      <c r="AI73" s="853"/>
      <c r="AJ73" s="853"/>
      <c r="AK73" s="853"/>
      <c r="AL73" s="853"/>
      <c r="AM73" s="853"/>
      <c r="AN73" s="853"/>
      <c r="AO73" s="853"/>
      <c r="AP73" s="853">
        <v>60</v>
      </c>
      <c r="AQ73" s="853"/>
      <c r="AR73" s="853"/>
      <c r="AS73" s="853"/>
      <c r="AT73" s="853"/>
      <c r="AU73" s="853">
        <v>1</v>
      </c>
      <c r="AV73" s="853"/>
      <c r="AW73" s="853"/>
      <c r="AX73" s="853"/>
      <c r="AY73" s="853"/>
      <c r="AZ73" s="899" t="s">
        <v>586</v>
      </c>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t="s">
        <v>577</v>
      </c>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v>1</v>
      </c>
      <c r="AG74" s="853"/>
      <c r="AH74" s="853"/>
      <c r="AI74" s="853"/>
      <c r="AJ74" s="853"/>
      <c r="AK74" s="853"/>
      <c r="AL74" s="853"/>
      <c r="AM74" s="853"/>
      <c r="AN74" s="853"/>
      <c r="AO74" s="853"/>
      <c r="AP74" s="853" t="s">
        <v>570</v>
      </c>
      <c r="AQ74" s="853"/>
      <c r="AR74" s="853"/>
      <c r="AS74" s="853"/>
      <c r="AT74" s="853"/>
      <c r="AU74" s="853" t="s">
        <v>570</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t="s">
        <v>578</v>
      </c>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v>7</v>
      </c>
      <c r="AG75" s="902"/>
      <c r="AH75" s="902"/>
      <c r="AI75" s="902"/>
      <c r="AJ75" s="852"/>
      <c r="AK75" s="903"/>
      <c r="AL75" s="902"/>
      <c r="AM75" s="902"/>
      <c r="AN75" s="902"/>
      <c r="AO75" s="852"/>
      <c r="AP75" s="853" t="s">
        <v>570</v>
      </c>
      <c r="AQ75" s="853"/>
      <c r="AR75" s="853"/>
      <c r="AS75" s="853"/>
      <c r="AT75" s="853"/>
      <c r="AU75" s="853" t="s">
        <v>570</v>
      </c>
      <c r="AV75" s="853"/>
      <c r="AW75" s="853"/>
      <c r="AX75" s="853"/>
      <c r="AY75" s="853"/>
      <c r="AZ75" s="899" t="s">
        <v>586</v>
      </c>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t="s">
        <v>579</v>
      </c>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v>68</v>
      </c>
      <c r="AG76" s="902"/>
      <c r="AH76" s="902"/>
      <c r="AI76" s="902"/>
      <c r="AJ76" s="852"/>
      <c r="AK76" s="903"/>
      <c r="AL76" s="902"/>
      <c r="AM76" s="902"/>
      <c r="AN76" s="902"/>
      <c r="AO76" s="852"/>
      <c r="AP76" s="853" t="s">
        <v>570</v>
      </c>
      <c r="AQ76" s="853"/>
      <c r="AR76" s="853"/>
      <c r="AS76" s="853"/>
      <c r="AT76" s="853"/>
      <c r="AU76" s="853" t="s">
        <v>570</v>
      </c>
      <c r="AV76" s="853"/>
      <c r="AW76" s="853"/>
      <c r="AX76" s="853"/>
      <c r="AY76" s="853"/>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t="s">
        <v>580</v>
      </c>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v>13039</v>
      </c>
      <c r="AG77" s="902"/>
      <c r="AH77" s="902"/>
      <c r="AI77" s="902"/>
      <c r="AJ77" s="852"/>
      <c r="AK77" s="903"/>
      <c r="AL77" s="902"/>
      <c r="AM77" s="902"/>
      <c r="AN77" s="902"/>
      <c r="AO77" s="852"/>
      <c r="AP77" s="853" t="s">
        <v>570</v>
      </c>
      <c r="AQ77" s="853"/>
      <c r="AR77" s="853"/>
      <c r="AS77" s="853"/>
      <c r="AT77" s="853"/>
      <c r="AU77" s="853" t="s">
        <v>570</v>
      </c>
      <c r="AV77" s="853"/>
      <c r="AW77" s="853"/>
      <c r="AX77" s="853"/>
      <c r="AY77" s="853"/>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t="s">
        <v>581</v>
      </c>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v>30</v>
      </c>
      <c r="AG78" s="853"/>
      <c r="AH78" s="853"/>
      <c r="AI78" s="853"/>
      <c r="AJ78" s="853"/>
      <c r="AK78" s="853"/>
      <c r="AL78" s="853"/>
      <c r="AM78" s="853"/>
      <c r="AN78" s="853"/>
      <c r="AO78" s="853"/>
      <c r="AP78" s="853" t="s">
        <v>570</v>
      </c>
      <c r="AQ78" s="853"/>
      <c r="AR78" s="853"/>
      <c r="AS78" s="853"/>
      <c r="AT78" s="853"/>
      <c r="AU78" s="853" t="s">
        <v>570</v>
      </c>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t="s">
        <v>582</v>
      </c>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v>741</v>
      </c>
      <c r="AG79" s="853"/>
      <c r="AH79" s="853"/>
      <c r="AI79" s="853"/>
      <c r="AJ79" s="853"/>
      <c r="AK79" s="853"/>
      <c r="AL79" s="853"/>
      <c r="AM79" s="853"/>
      <c r="AN79" s="853"/>
      <c r="AO79" s="853"/>
      <c r="AP79" s="853" t="s">
        <v>570</v>
      </c>
      <c r="AQ79" s="853"/>
      <c r="AR79" s="853"/>
      <c r="AS79" s="853"/>
      <c r="AT79" s="853"/>
      <c r="AU79" s="853" t="s">
        <v>570</v>
      </c>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t="s">
        <v>583</v>
      </c>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v>2</v>
      </c>
      <c r="AG80" s="853"/>
      <c r="AH80" s="853"/>
      <c r="AI80" s="853"/>
      <c r="AJ80" s="853"/>
      <c r="AK80" s="853"/>
      <c r="AL80" s="853"/>
      <c r="AM80" s="853"/>
      <c r="AN80" s="853"/>
      <c r="AO80" s="853"/>
      <c r="AP80" s="853" t="s">
        <v>570</v>
      </c>
      <c r="AQ80" s="853"/>
      <c r="AR80" s="853"/>
      <c r="AS80" s="853"/>
      <c r="AT80" s="853"/>
      <c r="AU80" s="853" t="s">
        <v>570</v>
      </c>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t="s">
        <v>584</v>
      </c>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v>6</v>
      </c>
      <c r="AG81" s="853"/>
      <c r="AH81" s="853"/>
      <c r="AI81" s="853"/>
      <c r="AJ81" s="853"/>
      <c r="AK81" s="853"/>
      <c r="AL81" s="853"/>
      <c r="AM81" s="853"/>
      <c r="AN81" s="853"/>
      <c r="AO81" s="853"/>
      <c r="AP81" s="853" t="s">
        <v>570</v>
      </c>
      <c r="AQ81" s="853"/>
      <c r="AR81" s="853"/>
      <c r="AS81" s="853"/>
      <c r="AT81" s="853"/>
      <c r="AU81" s="853" t="s">
        <v>570</v>
      </c>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t="s">
        <v>585</v>
      </c>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v>8</v>
      </c>
      <c r="AG82" s="853"/>
      <c r="AH82" s="853"/>
      <c r="AI82" s="853"/>
      <c r="AJ82" s="853"/>
      <c r="AK82" s="853"/>
      <c r="AL82" s="853"/>
      <c r="AM82" s="853"/>
      <c r="AN82" s="853"/>
      <c r="AO82" s="853"/>
      <c r="AP82" s="853" t="s">
        <v>570</v>
      </c>
      <c r="AQ82" s="853"/>
      <c r="AR82" s="853"/>
      <c r="AS82" s="853"/>
      <c r="AT82" s="853"/>
      <c r="AU82" s="853" t="s">
        <v>570</v>
      </c>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382</v>
      </c>
      <c r="B88" s="812" t="s">
        <v>408</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13910</v>
      </c>
      <c r="AG88" s="864"/>
      <c r="AH88" s="864"/>
      <c r="AI88" s="864"/>
      <c r="AJ88" s="864"/>
      <c r="AK88" s="861"/>
      <c r="AL88" s="861"/>
      <c r="AM88" s="861"/>
      <c r="AN88" s="861"/>
      <c r="AO88" s="861"/>
      <c r="AP88" s="864">
        <v>616</v>
      </c>
      <c r="AQ88" s="864"/>
      <c r="AR88" s="864"/>
      <c r="AS88" s="864"/>
      <c r="AT88" s="864"/>
      <c r="AU88" s="864">
        <v>19</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12" t="s">
        <v>409</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5</v>
      </c>
      <c r="CS102" s="872"/>
      <c r="CT102" s="872"/>
      <c r="CU102" s="872"/>
      <c r="CV102" s="915"/>
      <c r="CW102" s="914" t="s">
        <v>570</v>
      </c>
      <c r="CX102" s="872"/>
      <c r="CY102" s="872"/>
      <c r="CZ102" s="872"/>
      <c r="DA102" s="915"/>
      <c r="DB102" s="914" t="s">
        <v>570</v>
      </c>
      <c r="DC102" s="872"/>
      <c r="DD102" s="872"/>
      <c r="DE102" s="872"/>
      <c r="DF102" s="915"/>
      <c r="DG102" s="914" t="s">
        <v>570</v>
      </c>
      <c r="DH102" s="872"/>
      <c r="DI102" s="872"/>
      <c r="DJ102" s="872"/>
      <c r="DK102" s="915"/>
      <c r="DL102" s="914" t="s">
        <v>570</v>
      </c>
      <c r="DM102" s="872"/>
      <c r="DN102" s="872"/>
      <c r="DO102" s="872"/>
      <c r="DP102" s="915"/>
      <c r="DQ102" s="914" t="s">
        <v>570</v>
      </c>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410</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411</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414</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415</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416</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417</v>
      </c>
      <c r="AB109" s="917"/>
      <c r="AC109" s="917"/>
      <c r="AD109" s="917"/>
      <c r="AE109" s="918"/>
      <c r="AF109" s="916" t="s">
        <v>299</v>
      </c>
      <c r="AG109" s="917"/>
      <c r="AH109" s="917"/>
      <c r="AI109" s="917"/>
      <c r="AJ109" s="918"/>
      <c r="AK109" s="916" t="s">
        <v>298</v>
      </c>
      <c r="AL109" s="917"/>
      <c r="AM109" s="917"/>
      <c r="AN109" s="917"/>
      <c r="AO109" s="918"/>
      <c r="AP109" s="916" t="s">
        <v>418</v>
      </c>
      <c r="AQ109" s="917"/>
      <c r="AR109" s="917"/>
      <c r="AS109" s="917"/>
      <c r="AT109" s="919"/>
      <c r="AU109" s="936" t="s">
        <v>416</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417</v>
      </c>
      <c r="BR109" s="917"/>
      <c r="BS109" s="917"/>
      <c r="BT109" s="917"/>
      <c r="BU109" s="918"/>
      <c r="BV109" s="916" t="s">
        <v>299</v>
      </c>
      <c r="BW109" s="917"/>
      <c r="BX109" s="917"/>
      <c r="BY109" s="917"/>
      <c r="BZ109" s="918"/>
      <c r="CA109" s="916" t="s">
        <v>298</v>
      </c>
      <c r="CB109" s="917"/>
      <c r="CC109" s="917"/>
      <c r="CD109" s="917"/>
      <c r="CE109" s="918"/>
      <c r="CF109" s="937" t="s">
        <v>418</v>
      </c>
      <c r="CG109" s="937"/>
      <c r="CH109" s="937"/>
      <c r="CI109" s="937"/>
      <c r="CJ109" s="937"/>
      <c r="CK109" s="916" t="s">
        <v>419</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417</v>
      </c>
      <c r="DH109" s="917"/>
      <c r="DI109" s="917"/>
      <c r="DJ109" s="917"/>
      <c r="DK109" s="918"/>
      <c r="DL109" s="916" t="s">
        <v>299</v>
      </c>
      <c r="DM109" s="917"/>
      <c r="DN109" s="917"/>
      <c r="DO109" s="917"/>
      <c r="DP109" s="918"/>
      <c r="DQ109" s="916" t="s">
        <v>298</v>
      </c>
      <c r="DR109" s="917"/>
      <c r="DS109" s="917"/>
      <c r="DT109" s="917"/>
      <c r="DU109" s="918"/>
      <c r="DV109" s="916" t="s">
        <v>418</v>
      </c>
      <c r="DW109" s="917"/>
      <c r="DX109" s="917"/>
      <c r="DY109" s="917"/>
      <c r="DZ109" s="919"/>
    </row>
    <row r="110" spans="1:131" s="226" customFormat="1" ht="26.25" customHeight="1" x14ac:dyDescent="0.15">
      <c r="A110" s="920" t="s">
        <v>420</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472523</v>
      </c>
      <c r="AB110" s="924"/>
      <c r="AC110" s="924"/>
      <c r="AD110" s="924"/>
      <c r="AE110" s="925"/>
      <c r="AF110" s="926">
        <v>444457</v>
      </c>
      <c r="AG110" s="924"/>
      <c r="AH110" s="924"/>
      <c r="AI110" s="924"/>
      <c r="AJ110" s="925"/>
      <c r="AK110" s="926">
        <v>445270</v>
      </c>
      <c r="AL110" s="924"/>
      <c r="AM110" s="924"/>
      <c r="AN110" s="924"/>
      <c r="AO110" s="925"/>
      <c r="AP110" s="927">
        <v>24</v>
      </c>
      <c r="AQ110" s="928"/>
      <c r="AR110" s="928"/>
      <c r="AS110" s="928"/>
      <c r="AT110" s="929"/>
      <c r="AU110" s="930" t="s">
        <v>67</v>
      </c>
      <c r="AV110" s="931"/>
      <c r="AW110" s="931"/>
      <c r="AX110" s="931"/>
      <c r="AY110" s="931"/>
      <c r="AZ110" s="972" t="s">
        <v>421</v>
      </c>
      <c r="BA110" s="921"/>
      <c r="BB110" s="921"/>
      <c r="BC110" s="921"/>
      <c r="BD110" s="921"/>
      <c r="BE110" s="921"/>
      <c r="BF110" s="921"/>
      <c r="BG110" s="921"/>
      <c r="BH110" s="921"/>
      <c r="BI110" s="921"/>
      <c r="BJ110" s="921"/>
      <c r="BK110" s="921"/>
      <c r="BL110" s="921"/>
      <c r="BM110" s="921"/>
      <c r="BN110" s="921"/>
      <c r="BO110" s="921"/>
      <c r="BP110" s="922"/>
      <c r="BQ110" s="958">
        <v>3495716</v>
      </c>
      <c r="BR110" s="959"/>
      <c r="BS110" s="959"/>
      <c r="BT110" s="959"/>
      <c r="BU110" s="959"/>
      <c r="BV110" s="959">
        <v>3638793</v>
      </c>
      <c r="BW110" s="959"/>
      <c r="BX110" s="959"/>
      <c r="BY110" s="959"/>
      <c r="BZ110" s="959"/>
      <c r="CA110" s="959">
        <v>3842304</v>
      </c>
      <c r="CB110" s="959"/>
      <c r="CC110" s="959"/>
      <c r="CD110" s="959"/>
      <c r="CE110" s="959"/>
      <c r="CF110" s="973">
        <v>207.4</v>
      </c>
      <c r="CG110" s="974"/>
      <c r="CH110" s="974"/>
      <c r="CI110" s="974"/>
      <c r="CJ110" s="974"/>
      <c r="CK110" s="975" t="s">
        <v>422</v>
      </c>
      <c r="CL110" s="976"/>
      <c r="CM110" s="955" t="s">
        <v>423</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384</v>
      </c>
      <c r="DH110" s="959"/>
      <c r="DI110" s="959"/>
      <c r="DJ110" s="959"/>
      <c r="DK110" s="959"/>
      <c r="DL110" s="959" t="s">
        <v>424</v>
      </c>
      <c r="DM110" s="959"/>
      <c r="DN110" s="959"/>
      <c r="DO110" s="959"/>
      <c r="DP110" s="959"/>
      <c r="DQ110" s="959" t="s">
        <v>384</v>
      </c>
      <c r="DR110" s="959"/>
      <c r="DS110" s="959"/>
      <c r="DT110" s="959"/>
      <c r="DU110" s="959"/>
      <c r="DV110" s="960" t="s">
        <v>384</v>
      </c>
      <c r="DW110" s="960"/>
      <c r="DX110" s="960"/>
      <c r="DY110" s="960"/>
      <c r="DZ110" s="961"/>
    </row>
    <row r="111" spans="1:131" s="226" customFormat="1" ht="26.25" customHeight="1" x14ac:dyDescent="0.15">
      <c r="A111" s="962" t="s">
        <v>425</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384</v>
      </c>
      <c r="AB111" s="966"/>
      <c r="AC111" s="966"/>
      <c r="AD111" s="966"/>
      <c r="AE111" s="967"/>
      <c r="AF111" s="968" t="s">
        <v>384</v>
      </c>
      <c r="AG111" s="966"/>
      <c r="AH111" s="966"/>
      <c r="AI111" s="966"/>
      <c r="AJ111" s="967"/>
      <c r="AK111" s="968" t="s">
        <v>426</v>
      </c>
      <c r="AL111" s="966"/>
      <c r="AM111" s="966"/>
      <c r="AN111" s="966"/>
      <c r="AO111" s="967"/>
      <c r="AP111" s="969" t="s">
        <v>426</v>
      </c>
      <c r="AQ111" s="970"/>
      <c r="AR111" s="970"/>
      <c r="AS111" s="970"/>
      <c r="AT111" s="971"/>
      <c r="AU111" s="932"/>
      <c r="AV111" s="933"/>
      <c r="AW111" s="933"/>
      <c r="AX111" s="933"/>
      <c r="AY111" s="933"/>
      <c r="AZ111" s="981" t="s">
        <v>427</v>
      </c>
      <c r="BA111" s="982"/>
      <c r="BB111" s="982"/>
      <c r="BC111" s="982"/>
      <c r="BD111" s="982"/>
      <c r="BE111" s="982"/>
      <c r="BF111" s="982"/>
      <c r="BG111" s="982"/>
      <c r="BH111" s="982"/>
      <c r="BI111" s="982"/>
      <c r="BJ111" s="982"/>
      <c r="BK111" s="982"/>
      <c r="BL111" s="982"/>
      <c r="BM111" s="982"/>
      <c r="BN111" s="982"/>
      <c r="BO111" s="982"/>
      <c r="BP111" s="983"/>
      <c r="BQ111" s="951" t="s">
        <v>384</v>
      </c>
      <c r="BR111" s="952"/>
      <c r="BS111" s="952"/>
      <c r="BT111" s="952"/>
      <c r="BU111" s="952"/>
      <c r="BV111" s="952" t="s">
        <v>428</v>
      </c>
      <c r="BW111" s="952"/>
      <c r="BX111" s="952"/>
      <c r="BY111" s="952"/>
      <c r="BZ111" s="952"/>
      <c r="CA111" s="952" t="s">
        <v>384</v>
      </c>
      <c r="CB111" s="952"/>
      <c r="CC111" s="952"/>
      <c r="CD111" s="952"/>
      <c r="CE111" s="952"/>
      <c r="CF111" s="946" t="s">
        <v>428</v>
      </c>
      <c r="CG111" s="947"/>
      <c r="CH111" s="947"/>
      <c r="CI111" s="947"/>
      <c r="CJ111" s="947"/>
      <c r="CK111" s="977"/>
      <c r="CL111" s="978"/>
      <c r="CM111" s="948" t="s">
        <v>429</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384</v>
      </c>
      <c r="DH111" s="952"/>
      <c r="DI111" s="952"/>
      <c r="DJ111" s="952"/>
      <c r="DK111" s="952"/>
      <c r="DL111" s="952" t="s">
        <v>384</v>
      </c>
      <c r="DM111" s="952"/>
      <c r="DN111" s="952"/>
      <c r="DO111" s="952"/>
      <c r="DP111" s="952"/>
      <c r="DQ111" s="952" t="s">
        <v>428</v>
      </c>
      <c r="DR111" s="952"/>
      <c r="DS111" s="952"/>
      <c r="DT111" s="952"/>
      <c r="DU111" s="952"/>
      <c r="DV111" s="953" t="s">
        <v>384</v>
      </c>
      <c r="DW111" s="953"/>
      <c r="DX111" s="953"/>
      <c r="DY111" s="953"/>
      <c r="DZ111" s="954"/>
    </row>
    <row r="112" spans="1:131" s="226" customFormat="1" ht="26.25" customHeight="1" x14ac:dyDescent="0.15">
      <c r="A112" s="984" t="s">
        <v>430</v>
      </c>
      <c r="B112" s="985"/>
      <c r="C112" s="982" t="s">
        <v>431</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384</v>
      </c>
      <c r="AB112" s="991"/>
      <c r="AC112" s="991"/>
      <c r="AD112" s="991"/>
      <c r="AE112" s="992"/>
      <c r="AF112" s="993" t="s">
        <v>384</v>
      </c>
      <c r="AG112" s="991"/>
      <c r="AH112" s="991"/>
      <c r="AI112" s="991"/>
      <c r="AJ112" s="992"/>
      <c r="AK112" s="993" t="s">
        <v>384</v>
      </c>
      <c r="AL112" s="991"/>
      <c r="AM112" s="991"/>
      <c r="AN112" s="991"/>
      <c r="AO112" s="992"/>
      <c r="AP112" s="994" t="s">
        <v>384</v>
      </c>
      <c r="AQ112" s="995"/>
      <c r="AR112" s="995"/>
      <c r="AS112" s="995"/>
      <c r="AT112" s="996"/>
      <c r="AU112" s="932"/>
      <c r="AV112" s="933"/>
      <c r="AW112" s="933"/>
      <c r="AX112" s="933"/>
      <c r="AY112" s="933"/>
      <c r="AZ112" s="981" t="s">
        <v>432</v>
      </c>
      <c r="BA112" s="982"/>
      <c r="BB112" s="982"/>
      <c r="BC112" s="982"/>
      <c r="BD112" s="982"/>
      <c r="BE112" s="982"/>
      <c r="BF112" s="982"/>
      <c r="BG112" s="982"/>
      <c r="BH112" s="982"/>
      <c r="BI112" s="982"/>
      <c r="BJ112" s="982"/>
      <c r="BK112" s="982"/>
      <c r="BL112" s="982"/>
      <c r="BM112" s="982"/>
      <c r="BN112" s="982"/>
      <c r="BO112" s="982"/>
      <c r="BP112" s="983"/>
      <c r="BQ112" s="951">
        <v>600749</v>
      </c>
      <c r="BR112" s="952"/>
      <c r="BS112" s="952"/>
      <c r="BT112" s="952"/>
      <c r="BU112" s="952"/>
      <c r="BV112" s="952">
        <v>545161</v>
      </c>
      <c r="BW112" s="952"/>
      <c r="BX112" s="952"/>
      <c r="BY112" s="952"/>
      <c r="BZ112" s="952"/>
      <c r="CA112" s="952">
        <v>476662</v>
      </c>
      <c r="CB112" s="952"/>
      <c r="CC112" s="952"/>
      <c r="CD112" s="952"/>
      <c r="CE112" s="952"/>
      <c r="CF112" s="946">
        <v>25.7</v>
      </c>
      <c r="CG112" s="947"/>
      <c r="CH112" s="947"/>
      <c r="CI112" s="947"/>
      <c r="CJ112" s="947"/>
      <c r="CK112" s="977"/>
      <c r="CL112" s="978"/>
      <c r="CM112" s="948" t="s">
        <v>433</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384</v>
      </c>
      <c r="DH112" s="952"/>
      <c r="DI112" s="952"/>
      <c r="DJ112" s="952"/>
      <c r="DK112" s="952"/>
      <c r="DL112" s="952" t="s">
        <v>384</v>
      </c>
      <c r="DM112" s="952"/>
      <c r="DN112" s="952"/>
      <c r="DO112" s="952"/>
      <c r="DP112" s="952"/>
      <c r="DQ112" s="952" t="s">
        <v>384</v>
      </c>
      <c r="DR112" s="952"/>
      <c r="DS112" s="952"/>
      <c r="DT112" s="952"/>
      <c r="DU112" s="952"/>
      <c r="DV112" s="953" t="s">
        <v>434</v>
      </c>
      <c r="DW112" s="953"/>
      <c r="DX112" s="953"/>
      <c r="DY112" s="953"/>
      <c r="DZ112" s="954"/>
    </row>
    <row r="113" spans="1:130" s="226" customFormat="1" ht="26.25" customHeight="1" x14ac:dyDescent="0.15">
      <c r="A113" s="986"/>
      <c r="B113" s="987"/>
      <c r="C113" s="982" t="s">
        <v>435</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85174</v>
      </c>
      <c r="AB113" s="966"/>
      <c r="AC113" s="966"/>
      <c r="AD113" s="966"/>
      <c r="AE113" s="967"/>
      <c r="AF113" s="968">
        <v>85590</v>
      </c>
      <c r="AG113" s="966"/>
      <c r="AH113" s="966"/>
      <c r="AI113" s="966"/>
      <c r="AJ113" s="967"/>
      <c r="AK113" s="968">
        <v>84173</v>
      </c>
      <c r="AL113" s="966"/>
      <c r="AM113" s="966"/>
      <c r="AN113" s="966"/>
      <c r="AO113" s="967"/>
      <c r="AP113" s="969">
        <v>4.5</v>
      </c>
      <c r="AQ113" s="970"/>
      <c r="AR113" s="970"/>
      <c r="AS113" s="970"/>
      <c r="AT113" s="971"/>
      <c r="AU113" s="932"/>
      <c r="AV113" s="933"/>
      <c r="AW113" s="933"/>
      <c r="AX113" s="933"/>
      <c r="AY113" s="933"/>
      <c r="AZ113" s="981" t="s">
        <v>436</v>
      </c>
      <c r="BA113" s="982"/>
      <c r="BB113" s="982"/>
      <c r="BC113" s="982"/>
      <c r="BD113" s="982"/>
      <c r="BE113" s="982"/>
      <c r="BF113" s="982"/>
      <c r="BG113" s="982"/>
      <c r="BH113" s="982"/>
      <c r="BI113" s="982"/>
      <c r="BJ113" s="982"/>
      <c r="BK113" s="982"/>
      <c r="BL113" s="982"/>
      <c r="BM113" s="982"/>
      <c r="BN113" s="982"/>
      <c r="BO113" s="982"/>
      <c r="BP113" s="983"/>
      <c r="BQ113" s="951">
        <v>20449</v>
      </c>
      <c r="BR113" s="952"/>
      <c r="BS113" s="952"/>
      <c r="BT113" s="952"/>
      <c r="BU113" s="952"/>
      <c r="BV113" s="952">
        <v>19675</v>
      </c>
      <c r="BW113" s="952"/>
      <c r="BX113" s="952"/>
      <c r="BY113" s="952"/>
      <c r="BZ113" s="952"/>
      <c r="CA113" s="952">
        <v>19240</v>
      </c>
      <c r="CB113" s="952"/>
      <c r="CC113" s="952"/>
      <c r="CD113" s="952"/>
      <c r="CE113" s="952"/>
      <c r="CF113" s="946">
        <v>1</v>
      </c>
      <c r="CG113" s="947"/>
      <c r="CH113" s="947"/>
      <c r="CI113" s="947"/>
      <c r="CJ113" s="947"/>
      <c r="CK113" s="977"/>
      <c r="CL113" s="978"/>
      <c r="CM113" s="948" t="s">
        <v>437</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384</v>
      </c>
      <c r="DH113" s="991"/>
      <c r="DI113" s="991"/>
      <c r="DJ113" s="991"/>
      <c r="DK113" s="992"/>
      <c r="DL113" s="993" t="s">
        <v>384</v>
      </c>
      <c r="DM113" s="991"/>
      <c r="DN113" s="991"/>
      <c r="DO113" s="991"/>
      <c r="DP113" s="992"/>
      <c r="DQ113" s="993" t="s">
        <v>384</v>
      </c>
      <c r="DR113" s="991"/>
      <c r="DS113" s="991"/>
      <c r="DT113" s="991"/>
      <c r="DU113" s="992"/>
      <c r="DV113" s="994" t="s">
        <v>384</v>
      </c>
      <c r="DW113" s="995"/>
      <c r="DX113" s="995"/>
      <c r="DY113" s="995"/>
      <c r="DZ113" s="996"/>
    </row>
    <row r="114" spans="1:130" s="226" customFormat="1" ht="26.25" customHeight="1" x14ac:dyDescent="0.15">
      <c r="A114" s="986"/>
      <c r="B114" s="987"/>
      <c r="C114" s="982" t="s">
        <v>438</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451</v>
      </c>
      <c r="AB114" s="991"/>
      <c r="AC114" s="991"/>
      <c r="AD114" s="991"/>
      <c r="AE114" s="992"/>
      <c r="AF114" s="993">
        <v>524</v>
      </c>
      <c r="AG114" s="991"/>
      <c r="AH114" s="991"/>
      <c r="AI114" s="991"/>
      <c r="AJ114" s="992"/>
      <c r="AK114" s="993">
        <v>306</v>
      </c>
      <c r="AL114" s="991"/>
      <c r="AM114" s="991"/>
      <c r="AN114" s="991"/>
      <c r="AO114" s="992"/>
      <c r="AP114" s="994">
        <v>0</v>
      </c>
      <c r="AQ114" s="995"/>
      <c r="AR114" s="995"/>
      <c r="AS114" s="995"/>
      <c r="AT114" s="996"/>
      <c r="AU114" s="932"/>
      <c r="AV114" s="933"/>
      <c r="AW114" s="933"/>
      <c r="AX114" s="933"/>
      <c r="AY114" s="933"/>
      <c r="AZ114" s="981" t="s">
        <v>439</v>
      </c>
      <c r="BA114" s="982"/>
      <c r="BB114" s="982"/>
      <c r="BC114" s="982"/>
      <c r="BD114" s="982"/>
      <c r="BE114" s="982"/>
      <c r="BF114" s="982"/>
      <c r="BG114" s="982"/>
      <c r="BH114" s="982"/>
      <c r="BI114" s="982"/>
      <c r="BJ114" s="982"/>
      <c r="BK114" s="982"/>
      <c r="BL114" s="982"/>
      <c r="BM114" s="982"/>
      <c r="BN114" s="982"/>
      <c r="BO114" s="982"/>
      <c r="BP114" s="983"/>
      <c r="BQ114" s="951">
        <v>414019</v>
      </c>
      <c r="BR114" s="952"/>
      <c r="BS114" s="952"/>
      <c r="BT114" s="952"/>
      <c r="BU114" s="952"/>
      <c r="BV114" s="952">
        <v>413714</v>
      </c>
      <c r="BW114" s="952"/>
      <c r="BX114" s="952"/>
      <c r="BY114" s="952"/>
      <c r="BZ114" s="952"/>
      <c r="CA114" s="952">
        <v>406849</v>
      </c>
      <c r="CB114" s="952"/>
      <c r="CC114" s="952"/>
      <c r="CD114" s="952"/>
      <c r="CE114" s="952"/>
      <c r="CF114" s="946">
        <v>22</v>
      </c>
      <c r="CG114" s="947"/>
      <c r="CH114" s="947"/>
      <c r="CI114" s="947"/>
      <c r="CJ114" s="947"/>
      <c r="CK114" s="977"/>
      <c r="CL114" s="978"/>
      <c r="CM114" s="948" t="s">
        <v>440</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384</v>
      </c>
      <c r="DH114" s="991"/>
      <c r="DI114" s="991"/>
      <c r="DJ114" s="991"/>
      <c r="DK114" s="992"/>
      <c r="DL114" s="993" t="s">
        <v>384</v>
      </c>
      <c r="DM114" s="991"/>
      <c r="DN114" s="991"/>
      <c r="DO114" s="991"/>
      <c r="DP114" s="992"/>
      <c r="DQ114" s="993" t="s">
        <v>384</v>
      </c>
      <c r="DR114" s="991"/>
      <c r="DS114" s="991"/>
      <c r="DT114" s="991"/>
      <c r="DU114" s="992"/>
      <c r="DV114" s="994" t="s">
        <v>384</v>
      </c>
      <c r="DW114" s="995"/>
      <c r="DX114" s="995"/>
      <c r="DY114" s="995"/>
      <c r="DZ114" s="996"/>
    </row>
    <row r="115" spans="1:130" s="226" customFormat="1" ht="26.25" customHeight="1" x14ac:dyDescent="0.15">
      <c r="A115" s="986"/>
      <c r="B115" s="987"/>
      <c r="C115" s="982" t="s">
        <v>441</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t="s">
        <v>384</v>
      </c>
      <c r="AB115" s="966"/>
      <c r="AC115" s="966"/>
      <c r="AD115" s="966"/>
      <c r="AE115" s="967"/>
      <c r="AF115" s="968" t="s">
        <v>384</v>
      </c>
      <c r="AG115" s="966"/>
      <c r="AH115" s="966"/>
      <c r="AI115" s="966"/>
      <c r="AJ115" s="967"/>
      <c r="AK115" s="968" t="s">
        <v>384</v>
      </c>
      <c r="AL115" s="966"/>
      <c r="AM115" s="966"/>
      <c r="AN115" s="966"/>
      <c r="AO115" s="967"/>
      <c r="AP115" s="969" t="s">
        <v>384</v>
      </c>
      <c r="AQ115" s="970"/>
      <c r="AR115" s="970"/>
      <c r="AS115" s="970"/>
      <c r="AT115" s="971"/>
      <c r="AU115" s="932"/>
      <c r="AV115" s="933"/>
      <c r="AW115" s="933"/>
      <c r="AX115" s="933"/>
      <c r="AY115" s="933"/>
      <c r="AZ115" s="981" t="s">
        <v>442</v>
      </c>
      <c r="BA115" s="982"/>
      <c r="BB115" s="982"/>
      <c r="BC115" s="982"/>
      <c r="BD115" s="982"/>
      <c r="BE115" s="982"/>
      <c r="BF115" s="982"/>
      <c r="BG115" s="982"/>
      <c r="BH115" s="982"/>
      <c r="BI115" s="982"/>
      <c r="BJ115" s="982"/>
      <c r="BK115" s="982"/>
      <c r="BL115" s="982"/>
      <c r="BM115" s="982"/>
      <c r="BN115" s="982"/>
      <c r="BO115" s="982"/>
      <c r="BP115" s="983"/>
      <c r="BQ115" s="951" t="s">
        <v>384</v>
      </c>
      <c r="BR115" s="952"/>
      <c r="BS115" s="952"/>
      <c r="BT115" s="952"/>
      <c r="BU115" s="952"/>
      <c r="BV115" s="952" t="s">
        <v>384</v>
      </c>
      <c r="BW115" s="952"/>
      <c r="BX115" s="952"/>
      <c r="BY115" s="952"/>
      <c r="BZ115" s="952"/>
      <c r="CA115" s="952" t="s">
        <v>384</v>
      </c>
      <c r="CB115" s="952"/>
      <c r="CC115" s="952"/>
      <c r="CD115" s="952"/>
      <c r="CE115" s="952"/>
      <c r="CF115" s="946" t="s">
        <v>434</v>
      </c>
      <c r="CG115" s="947"/>
      <c r="CH115" s="947"/>
      <c r="CI115" s="947"/>
      <c r="CJ115" s="947"/>
      <c r="CK115" s="977"/>
      <c r="CL115" s="978"/>
      <c r="CM115" s="981" t="s">
        <v>443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384</v>
      </c>
      <c r="DH115" s="991"/>
      <c r="DI115" s="991"/>
      <c r="DJ115" s="991"/>
      <c r="DK115" s="992"/>
      <c r="DL115" s="993" t="s">
        <v>384</v>
      </c>
      <c r="DM115" s="991"/>
      <c r="DN115" s="991"/>
      <c r="DO115" s="991"/>
      <c r="DP115" s="992"/>
      <c r="DQ115" s="993" t="s">
        <v>384</v>
      </c>
      <c r="DR115" s="991"/>
      <c r="DS115" s="991"/>
      <c r="DT115" s="991"/>
      <c r="DU115" s="992"/>
      <c r="DV115" s="994" t="s">
        <v>384</v>
      </c>
      <c r="DW115" s="995"/>
      <c r="DX115" s="995"/>
      <c r="DY115" s="995"/>
      <c r="DZ115" s="996"/>
    </row>
    <row r="116" spans="1:130" s="226" customFormat="1" ht="26.25" customHeight="1" x14ac:dyDescent="0.15">
      <c r="A116" s="988"/>
      <c r="B116" s="989"/>
      <c r="C116" s="997" t="s">
        <v>444</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384</v>
      </c>
      <c r="AB116" s="991"/>
      <c r="AC116" s="991"/>
      <c r="AD116" s="991"/>
      <c r="AE116" s="992"/>
      <c r="AF116" s="993" t="s">
        <v>384</v>
      </c>
      <c r="AG116" s="991"/>
      <c r="AH116" s="991"/>
      <c r="AI116" s="991"/>
      <c r="AJ116" s="992"/>
      <c r="AK116" s="993" t="s">
        <v>384</v>
      </c>
      <c r="AL116" s="991"/>
      <c r="AM116" s="991"/>
      <c r="AN116" s="991"/>
      <c r="AO116" s="992"/>
      <c r="AP116" s="994" t="s">
        <v>384</v>
      </c>
      <c r="AQ116" s="995"/>
      <c r="AR116" s="995"/>
      <c r="AS116" s="995"/>
      <c r="AT116" s="996"/>
      <c r="AU116" s="932"/>
      <c r="AV116" s="933"/>
      <c r="AW116" s="933"/>
      <c r="AX116" s="933"/>
      <c r="AY116" s="933"/>
      <c r="AZ116" s="999" t="s">
        <v>445</v>
      </c>
      <c r="BA116" s="1000"/>
      <c r="BB116" s="1000"/>
      <c r="BC116" s="1000"/>
      <c r="BD116" s="1000"/>
      <c r="BE116" s="1000"/>
      <c r="BF116" s="1000"/>
      <c r="BG116" s="1000"/>
      <c r="BH116" s="1000"/>
      <c r="BI116" s="1000"/>
      <c r="BJ116" s="1000"/>
      <c r="BK116" s="1000"/>
      <c r="BL116" s="1000"/>
      <c r="BM116" s="1000"/>
      <c r="BN116" s="1000"/>
      <c r="BO116" s="1000"/>
      <c r="BP116" s="1001"/>
      <c r="BQ116" s="951" t="s">
        <v>384</v>
      </c>
      <c r="BR116" s="952"/>
      <c r="BS116" s="952"/>
      <c r="BT116" s="952"/>
      <c r="BU116" s="952"/>
      <c r="BV116" s="952" t="s">
        <v>384</v>
      </c>
      <c r="BW116" s="952"/>
      <c r="BX116" s="952"/>
      <c r="BY116" s="952"/>
      <c r="BZ116" s="952"/>
      <c r="CA116" s="952" t="s">
        <v>428</v>
      </c>
      <c r="CB116" s="952"/>
      <c r="CC116" s="952"/>
      <c r="CD116" s="952"/>
      <c r="CE116" s="952"/>
      <c r="CF116" s="946" t="s">
        <v>428</v>
      </c>
      <c r="CG116" s="947"/>
      <c r="CH116" s="947"/>
      <c r="CI116" s="947"/>
      <c r="CJ116" s="947"/>
      <c r="CK116" s="977"/>
      <c r="CL116" s="978"/>
      <c r="CM116" s="948" t="s">
        <v>446</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384</v>
      </c>
      <c r="DH116" s="991"/>
      <c r="DI116" s="991"/>
      <c r="DJ116" s="991"/>
      <c r="DK116" s="992"/>
      <c r="DL116" s="993" t="s">
        <v>428</v>
      </c>
      <c r="DM116" s="991"/>
      <c r="DN116" s="991"/>
      <c r="DO116" s="991"/>
      <c r="DP116" s="992"/>
      <c r="DQ116" s="993" t="s">
        <v>384</v>
      </c>
      <c r="DR116" s="991"/>
      <c r="DS116" s="991"/>
      <c r="DT116" s="991"/>
      <c r="DU116" s="992"/>
      <c r="DV116" s="994" t="s">
        <v>384</v>
      </c>
      <c r="DW116" s="995"/>
      <c r="DX116" s="995"/>
      <c r="DY116" s="995"/>
      <c r="DZ116" s="996"/>
    </row>
    <row r="117" spans="1:130" s="226" customFormat="1" ht="26.25" customHeight="1" x14ac:dyDescent="0.15">
      <c r="A117" s="936" t="s">
        <v>179</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447</v>
      </c>
      <c r="Z117" s="918"/>
      <c r="AA117" s="1008">
        <v>558148</v>
      </c>
      <c r="AB117" s="1009"/>
      <c r="AC117" s="1009"/>
      <c r="AD117" s="1009"/>
      <c r="AE117" s="1010"/>
      <c r="AF117" s="1011">
        <v>530571</v>
      </c>
      <c r="AG117" s="1009"/>
      <c r="AH117" s="1009"/>
      <c r="AI117" s="1009"/>
      <c r="AJ117" s="1010"/>
      <c r="AK117" s="1011">
        <v>529749</v>
      </c>
      <c r="AL117" s="1009"/>
      <c r="AM117" s="1009"/>
      <c r="AN117" s="1009"/>
      <c r="AO117" s="1010"/>
      <c r="AP117" s="1012"/>
      <c r="AQ117" s="1013"/>
      <c r="AR117" s="1013"/>
      <c r="AS117" s="1013"/>
      <c r="AT117" s="1014"/>
      <c r="AU117" s="932"/>
      <c r="AV117" s="933"/>
      <c r="AW117" s="933"/>
      <c r="AX117" s="933"/>
      <c r="AY117" s="933"/>
      <c r="AZ117" s="999" t="s">
        <v>448</v>
      </c>
      <c r="BA117" s="1000"/>
      <c r="BB117" s="1000"/>
      <c r="BC117" s="1000"/>
      <c r="BD117" s="1000"/>
      <c r="BE117" s="1000"/>
      <c r="BF117" s="1000"/>
      <c r="BG117" s="1000"/>
      <c r="BH117" s="1000"/>
      <c r="BI117" s="1000"/>
      <c r="BJ117" s="1000"/>
      <c r="BK117" s="1000"/>
      <c r="BL117" s="1000"/>
      <c r="BM117" s="1000"/>
      <c r="BN117" s="1000"/>
      <c r="BO117" s="1000"/>
      <c r="BP117" s="1001"/>
      <c r="BQ117" s="951" t="s">
        <v>384</v>
      </c>
      <c r="BR117" s="952"/>
      <c r="BS117" s="952"/>
      <c r="BT117" s="952"/>
      <c r="BU117" s="952"/>
      <c r="BV117" s="952" t="s">
        <v>434</v>
      </c>
      <c r="BW117" s="952"/>
      <c r="BX117" s="952"/>
      <c r="BY117" s="952"/>
      <c r="BZ117" s="952"/>
      <c r="CA117" s="952" t="s">
        <v>384</v>
      </c>
      <c r="CB117" s="952"/>
      <c r="CC117" s="952"/>
      <c r="CD117" s="952"/>
      <c r="CE117" s="952"/>
      <c r="CF117" s="946" t="s">
        <v>384</v>
      </c>
      <c r="CG117" s="947"/>
      <c r="CH117" s="947"/>
      <c r="CI117" s="947"/>
      <c r="CJ117" s="947"/>
      <c r="CK117" s="977"/>
      <c r="CL117" s="978"/>
      <c r="CM117" s="948" t="s">
        <v>449</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384</v>
      </c>
      <c r="DH117" s="991"/>
      <c r="DI117" s="991"/>
      <c r="DJ117" s="991"/>
      <c r="DK117" s="992"/>
      <c r="DL117" s="993" t="s">
        <v>384</v>
      </c>
      <c r="DM117" s="991"/>
      <c r="DN117" s="991"/>
      <c r="DO117" s="991"/>
      <c r="DP117" s="992"/>
      <c r="DQ117" s="993" t="s">
        <v>384</v>
      </c>
      <c r="DR117" s="991"/>
      <c r="DS117" s="991"/>
      <c r="DT117" s="991"/>
      <c r="DU117" s="992"/>
      <c r="DV117" s="994" t="s">
        <v>384</v>
      </c>
      <c r="DW117" s="995"/>
      <c r="DX117" s="995"/>
      <c r="DY117" s="995"/>
      <c r="DZ117" s="996"/>
    </row>
    <row r="118" spans="1:130" s="226" customFormat="1" ht="26.25" customHeight="1" x14ac:dyDescent="0.15">
      <c r="A118" s="936" t="s">
        <v>419</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417</v>
      </c>
      <c r="AB118" s="917"/>
      <c r="AC118" s="917"/>
      <c r="AD118" s="917"/>
      <c r="AE118" s="918"/>
      <c r="AF118" s="916" t="s">
        <v>299</v>
      </c>
      <c r="AG118" s="917"/>
      <c r="AH118" s="917"/>
      <c r="AI118" s="917"/>
      <c r="AJ118" s="918"/>
      <c r="AK118" s="916" t="s">
        <v>298</v>
      </c>
      <c r="AL118" s="917"/>
      <c r="AM118" s="917"/>
      <c r="AN118" s="917"/>
      <c r="AO118" s="918"/>
      <c r="AP118" s="1003" t="s">
        <v>418</v>
      </c>
      <c r="AQ118" s="1004"/>
      <c r="AR118" s="1004"/>
      <c r="AS118" s="1004"/>
      <c r="AT118" s="1005"/>
      <c r="AU118" s="932"/>
      <c r="AV118" s="933"/>
      <c r="AW118" s="933"/>
      <c r="AX118" s="933"/>
      <c r="AY118" s="933"/>
      <c r="AZ118" s="1006" t="s">
        <v>450</v>
      </c>
      <c r="BA118" s="997"/>
      <c r="BB118" s="997"/>
      <c r="BC118" s="997"/>
      <c r="BD118" s="997"/>
      <c r="BE118" s="997"/>
      <c r="BF118" s="997"/>
      <c r="BG118" s="997"/>
      <c r="BH118" s="997"/>
      <c r="BI118" s="997"/>
      <c r="BJ118" s="997"/>
      <c r="BK118" s="997"/>
      <c r="BL118" s="997"/>
      <c r="BM118" s="997"/>
      <c r="BN118" s="997"/>
      <c r="BO118" s="997"/>
      <c r="BP118" s="998"/>
      <c r="BQ118" s="1029" t="s">
        <v>451</v>
      </c>
      <c r="BR118" s="1030"/>
      <c r="BS118" s="1030"/>
      <c r="BT118" s="1030"/>
      <c r="BU118" s="1030"/>
      <c r="BV118" s="1030" t="s">
        <v>452</v>
      </c>
      <c r="BW118" s="1030"/>
      <c r="BX118" s="1030"/>
      <c r="BY118" s="1030"/>
      <c r="BZ118" s="1030"/>
      <c r="CA118" s="1030" t="s">
        <v>453</v>
      </c>
      <c r="CB118" s="1030"/>
      <c r="CC118" s="1030"/>
      <c r="CD118" s="1030"/>
      <c r="CE118" s="1030"/>
      <c r="CF118" s="946" t="s">
        <v>454</v>
      </c>
      <c r="CG118" s="947"/>
      <c r="CH118" s="947"/>
      <c r="CI118" s="947"/>
      <c r="CJ118" s="947"/>
      <c r="CK118" s="977"/>
      <c r="CL118" s="978"/>
      <c r="CM118" s="948" t="s">
        <v>455</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451</v>
      </c>
      <c r="DH118" s="991"/>
      <c r="DI118" s="991"/>
      <c r="DJ118" s="991"/>
      <c r="DK118" s="992"/>
      <c r="DL118" s="993" t="s">
        <v>384</v>
      </c>
      <c r="DM118" s="991"/>
      <c r="DN118" s="991"/>
      <c r="DO118" s="991"/>
      <c r="DP118" s="992"/>
      <c r="DQ118" s="993" t="s">
        <v>123</v>
      </c>
      <c r="DR118" s="991"/>
      <c r="DS118" s="991"/>
      <c r="DT118" s="991"/>
      <c r="DU118" s="992"/>
      <c r="DV118" s="994" t="s">
        <v>384</v>
      </c>
      <c r="DW118" s="995"/>
      <c r="DX118" s="995"/>
      <c r="DY118" s="995"/>
      <c r="DZ118" s="996"/>
    </row>
    <row r="119" spans="1:130" s="226" customFormat="1" ht="26.25" customHeight="1" x14ac:dyDescent="0.15">
      <c r="A119" s="1091" t="s">
        <v>422</v>
      </c>
      <c r="B119" s="976"/>
      <c r="C119" s="955" t="s">
        <v>423</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456</v>
      </c>
      <c r="AB119" s="924"/>
      <c r="AC119" s="924"/>
      <c r="AD119" s="924"/>
      <c r="AE119" s="925"/>
      <c r="AF119" s="926" t="s">
        <v>451</v>
      </c>
      <c r="AG119" s="924"/>
      <c r="AH119" s="924"/>
      <c r="AI119" s="924"/>
      <c r="AJ119" s="925"/>
      <c r="AK119" s="926" t="s">
        <v>457</v>
      </c>
      <c r="AL119" s="924"/>
      <c r="AM119" s="924"/>
      <c r="AN119" s="924"/>
      <c r="AO119" s="925"/>
      <c r="AP119" s="927" t="s">
        <v>458</v>
      </c>
      <c r="AQ119" s="928"/>
      <c r="AR119" s="928"/>
      <c r="AS119" s="928"/>
      <c r="AT119" s="929"/>
      <c r="AU119" s="934"/>
      <c r="AV119" s="935"/>
      <c r="AW119" s="935"/>
      <c r="AX119" s="935"/>
      <c r="AY119" s="935"/>
      <c r="AZ119" s="257" t="s">
        <v>179</v>
      </c>
      <c r="BA119" s="257"/>
      <c r="BB119" s="257"/>
      <c r="BC119" s="257"/>
      <c r="BD119" s="257"/>
      <c r="BE119" s="257"/>
      <c r="BF119" s="257"/>
      <c r="BG119" s="257"/>
      <c r="BH119" s="257"/>
      <c r="BI119" s="257"/>
      <c r="BJ119" s="257"/>
      <c r="BK119" s="257"/>
      <c r="BL119" s="257"/>
      <c r="BM119" s="257"/>
      <c r="BN119" s="257"/>
      <c r="BO119" s="1007" t="s">
        <v>459</v>
      </c>
      <c r="BP119" s="1038"/>
      <c r="BQ119" s="1029">
        <v>4530933</v>
      </c>
      <c r="BR119" s="1030"/>
      <c r="BS119" s="1030"/>
      <c r="BT119" s="1030"/>
      <c r="BU119" s="1030"/>
      <c r="BV119" s="1030">
        <v>4617343</v>
      </c>
      <c r="BW119" s="1030"/>
      <c r="BX119" s="1030"/>
      <c r="BY119" s="1030"/>
      <c r="BZ119" s="1030"/>
      <c r="CA119" s="1030">
        <v>4745055</v>
      </c>
      <c r="CB119" s="1030"/>
      <c r="CC119" s="1030"/>
      <c r="CD119" s="1030"/>
      <c r="CE119" s="1030"/>
      <c r="CF119" s="1031"/>
      <c r="CG119" s="1032"/>
      <c r="CH119" s="1032"/>
      <c r="CI119" s="1032"/>
      <c r="CJ119" s="1033"/>
      <c r="CK119" s="979"/>
      <c r="CL119" s="980"/>
      <c r="CM119" s="1034" t="s">
        <v>460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453</v>
      </c>
      <c r="DH119" s="1016"/>
      <c r="DI119" s="1016"/>
      <c r="DJ119" s="1016"/>
      <c r="DK119" s="1017"/>
      <c r="DL119" s="1015" t="s">
        <v>461</v>
      </c>
      <c r="DM119" s="1016"/>
      <c r="DN119" s="1016"/>
      <c r="DO119" s="1016"/>
      <c r="DP119" s="1017"/>
      <c r="DQ119" s="1015" t="s">
        <v>123</v>
      </c>
      <c r="DR119" s="1016"/>
      <c r="DS119" s="1016"/>
      <c r="DT119" s="1016"/>
      <c r="DU119" s="1017"/>
      <c r="DV119" s="1018" t="s">
        <v>123</v>
      </c>
      <c r="DW119" s="1019"/>
      <c r="DX119" s="1019"/>
      <c r="DY119" s="1019"/>
      <c r="DZ119" s="1020"/>
    </row>
    <row r="120" spans="1:130" s="226" customFormat="1" ht="26.25" customHeight="1" x14ac:dyDescent="0.15">
      <c r="A120" s="1092"/>
      <c r="B120" s="978"/>
      <c r="C120" s="948" t="s">
        <v>429</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462</v>
      </c>
      <c r="AB120" s="991"/>
      <c r="AC120" s="991"/>
      <c r="AD120" s="991"/>
      <c r="AE120" s="992"/>
      <c r="AF120" s="993" t="s">
        <v>451</v>
      </c>
      <c r="AG120" s="991"/>
      <c r="AH120" s="991"/>
      <c r="AI120" s="991"/>
      <c r="AJ120" s="992"/>
      <c r="AK120" s="993" t="s">
        <v>457</v>
      </c>
      <c r="AL120" s="991"/>
      <c r="AM120" s="991"/>
      <c r="AN120" s="991"/>
      <c r="AO120" s="992"/>
      <c r="AP120" s="994" t="s">
        <v>384</v>
      </c>
      <c r="AQ120" s="995"/>
      <c r="AR120" s="995"/>
      <c r="AS120" s="995"/>
      <c r="AT120" s="996"/>
      <c r="AU120" s="1021" t="s">
        <v>463</v>
      </c>
      <c r="AV120" s="1022"/>
      <c r="AW120" s="1022"/>
      <c r="AX120" s="1022"/>
      <c r="AY120" s="1023"/>
      <c r="AZ120" s="972" t="s">
        <v>464</v>
      </c>
      <c r="BA120" s="921"/>
      <c r="BB120" s="921"/>
      <c r="BC120" s="921"/>
      <c r="BD120" s="921"/>
      <c r="BE120" s="921"/>
      <c r="BF120" s="921"/>
      <c r="BG120" s="921"/>
      <c r="BH120" s="921"/>
      <c r="BI120" s="921"/>
      <c r="BJ120" s="921"/>
      <c r="BK120" s="921"/>
      <c r="BL120" s="921"/>
      <c r="BM120" s="921"/>
      <c r="BN120" s="921"/>
      <c r="BO120" s="921"/>
      <c r="BP120" s="922"/>
      <c r="BQ120" s="958">
        <v>7113940</v>
      </c>
      <c r="BR120" s="959"/>
      <c r="BS120" s="959"/>
      <c r="BT120" s="959"/>
      <c r="BU120" s="959"/>
      <c r="BV120" s="959">
        <v>7220761</v>
      </c>
      <c r="BW120" s="959"/>
      <c r="BX120" s="959"/>
      <c r="BY120" s="959"/>
      <c r="BZ120" s="959"/>
      <c r="CA120" s="959">
        <v>7219703</v>
      </c>
      <c r="CB120" s="959"/>
      <c r="CC120" s="959"/>
      <c r="CD120" s="959"/>
      <c r="CE120" s="959"/>
      <c r="CF120" s="973">
        <v>389.7</v>
      </c>
      <c r="CG120" s="974"/>
      <c r="CH120" s="974"/>
      <c r="CI120" s="974"/>
      <c r="CJ120" s="974"/>
      <c r="CK120" s="1039" t="s">
        <v>465</v>
      </c>
      <c r="CL120" s="1040"/>
      <c r="CM120" s="1040"/>
      <c r="CN120" s="1040"/>
      <c r="CO120" s="1041"/>
      <c r="CP120" s="1047" t="s">
        <v>466</v>
      </c>
      <c r="CQ120" s="1048"/>
      <c r="CR120" s="1048"/>
      <c r="CS120" s="1048"/>
      <c r="CT120" s="1048"/>
      <c r="CU120" s="1048"/>
      <c r="CV120" s="1048"/>
      <c r="CW120" s="1048"/>
      <c r="CX120" s="1048"/>
      <c r="CY120" s="1048"/>
      <c r="CZ120" s="1048"/>
      <c r="DA120" s="1048"/>
      <c r="DB120" s="1048"/>
      <c r="DC120" s="1048"/>
      <c r="DD120" s="1048"/>
      <c r="DE120" s="1048"/>
      <c r="DF120" s="1049"/>
      <c r="DG120" s="958">
        <v>429960</v>
      </c>
      <c r="DH120" s="959"/>
      <c r="DI120" s="959"/>
      <c r="DJ120" s="959"/>
      <c r="DK120" s="959"/>
      <c r="DL120" s="959">
        <v>391172</v>
      </c>
      <c r="DM120" s="959"/>
      <c r="DN120" s="959"/>
      <c r="DO120" s="959"/>
      <c r="DP120" s="959"/>
      <c r="DQ120" s="959">
        <v>347554</v>
      </c>
      <c r="DR120" s="959"/>
      <c r="DS120" s="959"/>
      <c r="DT120" s="959"/>
      <c r="DU120" s="959"/>
      <c r="DV120" s="960">
        <v>18.8</v>
      </c>
      <c r="DW120" s="960"/>
      <c r="DX120" s="960"/>
      <c r="DY120" s="960"/>
      <c r="DZ120" s="961"/>
    </row>
    <row r="121" spans="1:130" s="226" customFormat="1" ht="26.25" customHeight="1" x14ac:dyDescent="0.15">
      <c r="A121" s="1092"/>
      <c r="B121" s="978"/>
      <c r="C121" s="999" t="s">
        <v>467</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462</v>
      </c>
      <c r="AB121" s="991"/>
      <c r="AC121" s="991"/>
      <c r="AD121" s="991"/>
      <c r="AE121" s="992"/>
      <c r="AF121" s="993" t="s">
        <v>452</v>
      </c>
      <c r="AG121" s="991"/>
      <c r="AH121" s="991"/>
      <c r="AI121" s="991"/>
      <c r="AJ121" s="992"/>
      <c r="AK121" s="993" t="s">
        <v>256</v>
      </c>
      <c r="AL121" s="991"/>
      <c r="AM121" s="991"/>
      <c r="AN121" s="991"/>
      <c r="AO121" s="992"/>
      <c r="AP121" s="994" t="s">
        <v>452</v>
      </c>
      <c r="AQ121" s="995"/>
      <c r="AR121" s="995"/>
      <c r="AS121" s="995"/>
      <c r="AT121" s="996"/>
      <c r="AU121" s="1024"/>
      <c r="AV121" s="1025"/>
      <c r="AW121" s="1025"/>
      <c r="AX121" s="1025"/>
      <c r="AY121" s="1026"/>
      <c r="AZ121" s="981" t="s">
        <v>468</v>
      </c>
      <c r="BA121" s="982"/>
      <c r="BB121" s="982"/>
      <c r="BC121" s="982"/>
      <c r="BD121" s="982"/>
      <c r="BE121" s="982"/>
      <c r="BF121" s="982"/>
      <c r="BG121" s="982"/>
      <c r="BH121" s="982"/>
      <c r="BI121" s="982"/>
      <c r="BJ121" s="982"/>
      <c r="BK121" s="982"/>
      <c r="BL121" s="982"/>
      <c r="BM121" s="982"/>
      <c r="BN121" s="982"/>
      <c r="BO121" s="982"/>
      <c r="BP121" s="983"/>
      <c r="BQ121" s="951" t="s">
        <v>461</v>
      </c>
      <c r="BR121" s="952"/>
      <c r="BS121" s="952"/>
      <c r="BT121" s="952"/>
      <c r="BU121" s="952"/>
      <c r="BV121" s="952" t="s">
        <v>384</v>
      </c>
      <c r="BW121" s="952"/>
      <c r="BX121" s="952"/>
      <c r="BY121" s="952"/>
      <c r="BZ121" s="952"/>
      <c r="CA121" s="952" t="s">
        <v>123</v>
      </c>
      <c r="CB121" s="952"/>
      <c r="CC121" s="952"/>
      <c r="CD121" s="952"/>
      <c r="CE121" s="952"/>
      <c r="CF121" s="946" t="s">
        <v>451</v>
      </c>
      <c r="CG121" s="947"/>
      <c r="CH121" s="947"/>
      <c r="CI121" s="947"/>
      <c r="CJ121" s="947"/>
      <c r="CK121" s="1042"/>
      <c r="CL121" s="1043"/>
      <c r="CM121" s="1043"/>
      <c r="CN121" s="1043"/>
      <c r="CO121" s="1044"/>
      <c r="CP121" s="1052" t="s">
        <v>469</v>
      </c>
      <c r="CQ121" s="1053"/>
      <c r="CR121" s="1053"/>
      <c r="CS121" s="1053"/>
      <c r="CT121" s="1053"/>
      <c r="CU121" s="1053"/>
      <c r="CV121" s="1053"/>
      <c r="CW121" s="1053"/>
      <c r="CX121" s="1053"/>
      <c r="CY121" s="1053"/>
      <c r="CZ121" s="1053"/>
      <c r="DA121" s="1053"/>
      <c r="DB121" s="1053"/>
      <c r="DC121" s="1053"/>
      <c r="DD121" s="1053"/>
      <c r="DE121" s="1053"/>
      <c r="DF121" s="1054"/>
      <c r="DG121" s="951">
        <v>170789</v>
      </c>
      <c r="DH121" s="952"/>
      <c r="DI121" s="952"/>
      <c r="DJ121" s="952"/>
      <c r="DK121" s="952"/>
      <c r="DL121" s="952">
        <v>153989</v>
      </c>
      <c r="DM121" s="952"/>
      <c r="DN121" s="952"/>
      <c r="DO121" s="952"/>
      <c r="DP121" s="952"/>
      <c r="DQ121" s="952">
        <v>129108</v>
      </c>
      <c r="DR121" s="952"/>
      <c r="DS121" s="952"/>
      <c r="DT121" s="952"/>
      <c r="DU121" s="952"/>
      <c r="DV121" s="953">
        <v>7</v>
      </c>
      <c r="DW121" s="953"/>
      <c r="DX121" s="953"/>
      <c r="DY121" s="953"/>
      <c r="DZ121" s="954"/>
    </row>
    <row r="122" spans="1:130" s="226" customFormat="1" ht="26.25" customHeight="1" x14ac:dyDescent="0.15">
      <c r="A122" s="1092"/>
      <c r="B122" s="978"/>
      <c r="C122" s="948" t="s">
        <v>440</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123</v>
      </c>
      <c r="AB122" s="991"/>
      <c r="AC122" s="991"/>
      <c r="AD122" s="991"/>
      <c r="AE122" s="992"/>
      <c r="AF122" s="993" t="s">
        <v>470</v>
      </c>
      <c r="AG122" s="991"/>
      <c r="AH122" s="991"/>
      <c r="AI122" s="991"/>
      <c r="AJ122" s="992"/>
      <c r="AK122" s="993" t="s">
        <v>456</v>
      </c>
      <c r="AL122" s="991"/>
      <c r="AM122" s="991"/>
      <c r="AN122" s="991"/>
      <c r="AO122" s="992"/>
      <c r="AP122" s="994" t="s">
        <v>123</v>
      </c>
      <c r="AQ122" s="995"/>
      <c r="AR122" s="995"/>
      <c r="AS122" s="995"/>
      <c r="AT122" s="996"/>
      <c r="AU122" s="1024"/>
      <c r="AV122" s="1025"/>
      <c r="AW122" s="1025"/>
      <c r="AX122" s="1025"/>
      <c r="AY122" s="1026"/>
      <c r="AZ122" s="1006" t="s">
        <v>471</v>
      </c>
      <c r="BA122" s="997"/>
      <c r="BB122" s="997"/>
      <c r="BC122" s="997"/>
      <c r="BD122" s="997"/>
      <c r="BE122" s="997"/>
      <c r="BF122" s="997"/>
      <c r="BG122" s="997"/>
      <c r="BH122" s="997"/>
      <c r="BI122" s="997"/>
      <c r="BJ122" s="997"/>
      <c r="BK122" s="997"/>
      <c r="BL122" s="997"/>
      <c r="BM122" s="997"/>
      <c r="BN122" s="997"/>
      <c r="BO122" s="997"/>
      <c r="BP122" s="998"/>
      <c r="BQ122" s="1029">
        <v>4035257</v>
      </c>
      <c r="BR122" s="1030"/>
      <c r="BS122" s="1030"/>
      <c r="BT122" s="1030"/>
      <c r="BU122" s="1030"/>
      <c r="BV122" s="1030">
        <v>4166863</v>
      </c>
      <c r="BW122" s="1030"/>
      <c r="BX122" s="1030"/>
      <c r="BY122" s="1030"/>
      <c r="BZ122" s="1030"/>
      <c r="CA122" s="1030">
        <v>4189591</v>
      </c>
      <c r="CB122" s="1030"/>
      <c r="CC122" s="1030"/>
      <c r="CD122" s="1030"/>
      <c r="CE122" s="1030"/>
      <c r="CF122" s="1050">
        <v>226.1</v>
      </c>
      <c r="CG122" s="1051"/>
      <c r="CH122" s="1051"/>
      <c r="CI122" s="1051"/>
      <c r="CJ122" s="1051"/>
      <c r="CK122" s="1042"/>
      <c r="CL122" s="1043"/>
      <c r="CM122" s="1043"/>
      <c r="CN122" s="1043"/>
      <c r="CO122" s="1044"/>
      <c r="CP122" s="1052" t="s">
        <v>472</v>
      </c>
      <c r="CQ122" s="1053"/>
      <c r="CR122" s="1053"/>
      <c r="CS122" s="1053"/>
      <c r="CT122" s="1053"/>
      <c r="CU122" s="1053"/>
      <c r="CV122" s="1053"/>
      <c r="CW122" s="1053"/>
      <c r="CX122" s="1053"/>
      <c r="CY122" s="1053"/>
      <c r="CZ122" s="1053"/>
      <c r="DA122" s="1053"/>
      <c r="DB122" s="1053"/>
      <c r="DC122" s="1053"/>
      <c r="DD122" s="1053"/>
      <c r="DE122" s="1053"/>
      <c r="DF122" s="1054"/>
      <c r="DG122" s="951" t="s">
        <v>461</v>
      </c>
      <c r="DH122" s="952"/>
      <c r="DI122" s="952"/>
      <c r="DJ122" s="952"/>
      <c r="DK122" s="952"/>
      <c r="DL122" s="952" t="s">
        <v>462</v>
      </c>
      <c r="DM122" s="952"/>
      <c r="DN122" s="952"/>
      <c r="DO122" s="952"/>
      <c r="DP122" s="952"/>
      <c r="DQ122" s="952" t="s">
        <v>256</v>
      </c>
      <c r="DR122" s="952"/>
      <c r="DS122" s="952"/>
      <c r="DT122" s="952"/>
      <c r="DU122" s="952"/>
      <c r="DV122" s="953" t="s">
        <v>453</v>
      </c>
      <c r="DW122" s="953"/>
      <c r="DX122" s="953"/>
      <c r="DY122" s="953"/>
      <c r="DZ122" s="954"/>
    </row>
    <row r="123" spans="1:130" s="226" customFormat="1" ht="26.25" customHeight="1" x14ac:dyDescent="0.15">
      <c r="A123" s="1092"/>
      <c r="B123" s="978"/>
      <c r="C123" s="948" t="s">
        <v>446</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238</v>
      </c>
      <c r="AB123" s="991"/>
      <c r="AC123" s="991"/>
      <c r="AD123" s="991"/>
      <c r="AE123" s="992"/>
      <c r="AF123" s="993" t="s">
        <v>458</v>
      </c>
      <c r="AG123" s="991"/>
      <c r="AH123" s="991"/>
      <c r="AI123" s="991"/>
      <c r="AJ123" s="992"/>
      <c r="AK123" s="993" t="s">
        <v>123</v>
      </c>
      <c r="AL123" s="991"/>
      <c r="AM123" s="991"/>
      <c r="AN123" s="991"/>
      <c r="AO123" s="992"/>
      <c r="AP123" s="994" t="s">
        <v>453</v>
      </c>
      <c r="AQ123" s="995"/>
      <c r="AR123" s="995"/>
      <c r="AS123" s="995"/>
      <c r="AT123" s="996"/>
      <c r="AU123" s="1027"/>
      <c r="AV123" s="1028"/>
      <c r="AW123" s="1028"/>
      <c r="AX123" s="1028"/>
      <c r="AY123" s="1028"/>
      <c r="AZ123" s="257" t="s">
        <v>179</v>
      </c>
      <c r="BA123" s="257"/>
      <c r="BB123" s="257"/>
      <c r="BC123" s="257"/>
      <c r="BD123" s="257"/>
      <c r="BE123" s="257"/>
      <c r="BF123" s="257"/>
      <c r="BG123" s="257"/>
      <c r="BH123" s="257"/>
      <c r="BI123" s="257"/>
      <c r="BJ123" s="257"/>
      <c r="BK123" s="257"/>
      <c r="BL123" s="257"/>
      <c r="BM123" s="257"/>
      <c r="BN123" s="257"/>
      <c r="BO123" s="1007" t="s">
        <v>473</v>
      </c>
      <c r="BP123" s="1038"/>
      <c r="BQ123" s="1098">
        <v>11149197</v>
      </c>
      <c r="BR123" s="1064"/>
      <c r="BS123" s="1064"/>
      <c r="BT123" s="1064"/>
      <c r="BU123" s="1064"/>
      <c r="BV123" s="1064">
        <v>11387624</v>
      </c>
      <c r="BW123" s="1064"/>
      <c r="BX123" s="1064"/>
      <c r="BY123" s="1064"/>
      <c r="BZ123" s="1064"/>
      <c r="CA123" s="1064">
        <v>11409294</v>
      </c>
      <c r="CB123" s="1064"/>
      <c r="CC123" s="1064"/>
      <c r="CD123" s="1064"/>
      <c r="CE123" s="1064"/>
      <c r="CF123" s="1031"/>
      <c r="CG123" s="1032"/>
      <c r="CH123" s="1032"/>
      <c r="CI123" s="1032"/>
      <c r="CJ123" s="1033"/>
      <c r="CK123" s="1042"/>
      <c r="CL123" s="1043"/>
      <c r="CM123" s="1043"/>
      <c r="CN123" s="1043"/>
      <c r="CO123" s="1044"/>
      <c r="CP123" s="1052" t="s">
        <v>474</v>
      </c>
      <c r="CQ123" s="1053"/>
      <c r="CR123" s="1053"/>
      <c r="CS123" s="1053"/>
      <c r="CT123" s="1053"/>
      <c r="CU123" s="1053"/>
      <c r="CV123" s="1053"/>
      <c r="CW123" s="1053"/>
      <c r="CX123" s="1053"/>
      <c r="CY123" s="1053"/>
      <c r="CZ123" s="1053"/>
      <c r="DA123" s="1053"/>
      <c r="DB123" s="1053"/>
      <c r="DC123" s="1053"/>
      <c r="DD123" s="1053"/>
      <c r="DE123" s="1053"/>
      <c r="DF123" s="1054"/>
      <c r="DG123" s="990" t="s">
        <v>461</v>
      </c>
      <c r="DH123" s="991"/>
      <c r="DI123" s="991"/>
      <c r="DJ123" s="991"/>
      <c r="DK123" s="992"/>
      <c r="DL123" s="993" t="s">
        <v>123</v>
      </c>
      <c r="DM123" s="991"/>
      <c r="DN123" s="991"/>
      <c r="DO123" s="991"/>
      <c r="DP123" s="992"/>
      <c r="DQ123" s="993" t="s">
        <v>462</v>
      </c>
      <c r="DR123" s="991"/>
      <c r="DS123" s="991"/>
      <c r="DT123" s="991"/>
      <c r="DU123" s="992"/>
      <c r="DV123" s="994" t="s">
        <v>462</v>
      </c>
      <c r="DW123" s="995"/>
      <c r="DX123" s="995"/>
      <c r="DY123" s="995"/>
      <c r="DZ123" s="996"/>
    </row>
    <row r="124" spans="1:130" s="226" customFormat="1" ht="26.25" customHeight="1" thickBot="1" x14ac:dyDescent="0.2">
      <c r="A124" s="1092"/>
      <c r="B124" s="978"/>
      <c r="C124" s="948" t="s">
        <v>449</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453</v>
      </c>
      <c r="AB124" s="991"/>
      <c r="AC124" s="991"/>
      <c r="AD124" s="991"/>
      <c r="AE124" s="992"/>
      <c r="AF124" s="993" t="s">
        <v>453</v>
      </c>
      <c r="AG124" s="991"/>
      <c r="AH124" s="991"/>
      <c r="AI124" s="991"/>
      <c r="AJ124" s="992"/>
      <c r="AK124" s="993" t="s">
        <v>452</v>
      </c>
      <c r="AL124" s="991"/>
      <c r="AM124" s="991"/>
      <c r="AN124" s="991"/>
      <c r="AO124" s="992"/>
      <c r="AP124" s="994" t="s">
        <v>256</v>
      </c>
      <c r="AQ124" s="995"/>
      <c r="AR124" s="995"/>
      <c r="AS124" s="995"/>
      <c r="AT124" s="996"/>
      <c r="AU124" s="1094" t="s">
        <v>475</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t="s">
        <v>452</v>
      </c>
      <c r="BR124" s="1060"/>
      <c r="BS124" s="1060"/>
      <c r="BT124" s="1060"/>
      <c r="BU124" s="1060"/>
      <c r="BV124" s="1060" t="s">
        <v>452</v>
      </c>
      <c r="BW124" s="1060"/>
      <c r="BX124" s="1060"/>
      <c r="BY124" s="1060"/>
      <c r="BZ124" s="1060"/>
      <c r="CA124" s="1060" t="s">
        <v>384</v>
      </c>
      <c r="CB124" s="1060"/>
      <c r="CC124" s="1060"/>
      <c r="CD124" s="1060"/>
      <c r="CE124" s="1060"/>
      <c r="CF124" s="1061"/>
      <c r="CG124" s="1062"/>
      <c r="CH124" s="1062"/>
      <c r="CI124" s="1062"/>
      <c r="CJ124" s="1063"/>
      <c r="CK124" s="1045"/>
      <c r="CL124" s="1045"/>
      <c r="CM124" s="1045"/>
      <c r="CN124" s="1045"/>
      <c r="CO124" s="1046"/>
      <c r="CP124" s="1052" t="s">
        <v>476</v>
      </c>
      <c r="CQ124" s="1053"/>
      <c r="CR124" s="1053"/>
      <c r="CS124" s="1053"/>
      <c r="CT124" s="1053"/>
      <c r="CU124" s="1053"/>
      <c r="CV124" s="1053"/>
      <c r="CW124" s="1053"/>
      <c r="CX124" s="1053"/>
      <c r="CY124" s="1053"/>
      <c r="CZ124" s="1053"/>
      <c r="DA124" s="1053"/>
      <c r="DB124" s="1053"/>
      <c r="DC124" s="1053"/>
      <c r="DD124" s="1053"/>
      <c r="DE124" s="1053"/>
      <c r="DF124" s="1054"/>
      <c r="DG124" s="1037" t="s">
        <v>458</v>
      </c>
      <c r="DH124" s="1016"/>
      <c r="DI124" s="1016"/>
      <c r="DJ124" s="1016"/>
      <c r="DK124" s="1017"/>
      <c r="DL124" s="1015" t="s">
        <v>461</v>
      </c>
      <c r="DM124" s="1016"/>
      <c r="DN124" s="1016"/>
      <c r="DO124" s="1016"/>
      <c r="DP124" s="1017"/>
      <c r="DQ124" s="1015" t="s">
        <v>123</v>
      </c>
      <c r="DR124" s="1016"/>
      <c r="DS124" s="1016"/>
      <c r="DT124" s="1016"/>
      <c r="DU124" s="1017"/>
      <c r="DV124" s="1018" t="s">
        <v>454</v>
      </c>
      <c r="DW124" s="1019"/>
      <c r="DX124" s="1019"/>
      <c r="DY124" s="1019"/>
      <c r="DZ124" s="1020"/>
    </row>
    <row r="125" spans="1:130" s="226" customFormat="1" ht="26.25" customHeight="1" x14ac:dyDescent="0.15">
      <c r="A125" s="1092"/>
      <c r="B125" s="978"/>
      <c r="C125" s="948" t="s">
        <v>455</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451</v>
      </c>
      <c r="AB125" s="991"/>
      <c r="AC125" s="991"/>
      <c r="AD125" s="991"/>
      <c r="AE125" s="992"/>
      <c r="AF125" s="993" t="s">
        <v>462</v>
      </c>
      <c r="AG125" s="991"/>
      <c r="AH125" s="991"/>
      <c r="AI125" s="991"/>
      <c r="AJ125" s="992"/>
      <c r="AK125" s="993" t="s">
        <v>384</v>
      </c>
      <c r="AL125" s="991"/>
      <c r="AM125" s="991"/>
      <c r="AN125" s="991"/>
      <c r="AO125" s="992"/>
      <c r="AP125" s="994" t="s">
        <v>462</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477</v>
      </c>
      <c r="CL125" s="1040"/>
      <c r="CM125" s="1040"/>
      <c r="CN125" s="1040"/>
      <c r="CO125" s="1041"/>
      <c r="CP125" s="972" t="s">
        <v>478</v>
      </c>
      <c r="CQ125" s="921"/>
      <c r="CR125" s="921"/>
      <c r="CS125" s="921"/>
      <c r="CT125" s="921"/>
      <c r="CU125" s="921"/>
      <c r="CV125" s="921"/>
      <c r="CW125" s="921"/>
      <c r="CX125" s="921"/>
      <c r="CY125" s="921"/>
      <c r="CZ125" s="921"/>
      <c r="DA125" s="921"/>
      <c r="DB125" s="921"/>
      <c r="DC125" s="921"/>
      <c r="DD125" s="921"/>
      <c r="DE125" s="921"/>
      <c r="DF125" s="922"/>
      <c r="DG125" s="958" t="s">
        <v>462</v>
      </c>
      <c r="DH125" s="959"/>
      <c r="DI125" s="959"/>
      <c r="DJ125" s="959"/>
      <c r="DK125" s="959"/>
      <c r="DL125" s="959" t="s">
        <v>470</v>
      </c>
      <c r="DM125" s="959"/>
      <c r="DN125" s="959"/>
      <c r="DO125" s="959"/>
      <c r="DP125" s="959"/>
      <c r="DQ125" s="959" t="s">
        <v>470</v>
      </c>
      <c r="DR125" s="959"/>
      <c r="DS125" s="959"/>
      <c r="DT125" s="959"/>
      <c r="DU125" s="959"/>
      <c r="DV125" s="960" t="s">
        <v>461</v>
      </c>
      <c r="DW125" s="960"/>
      <c r="DX125" s="960"/>
      <c r="DY125" s="960"/>
      <c r="DZ125" s="961"/>
    </row>
    <row r="126" spans="1:130" s="226" customFormat="1" ht="26.25" customHeight="1" thickBot="1" x14ac:dyDescent="0.2">
      <c r="A126" s="1092"/>
      <c r="B126" s="978"/>
      <c r="C126" s="948" t="s">
        <v>460</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461</v>
      </c>
      <c r="AB126" s="991"/>
      <c r="AC126" s="991"/>
      <c r="AD126" s="991"/>
      <c r="AE126" s="992"/>
      <c r="AF126" s="993" t="s">
        <v>462</v>
      </c>
      <c r="AG126" s="991"/>
      <c r="AH126" s="991"/>
      <c r="AI126" s="991"/>
      <c r="AJ126" s="992"/>
      <c r="AK126" s="993" t="s">
        <v>452</v>
      </c>
      <c r="AL126" s="991"/>
      <c r="AM126" s="991"/>
      <c r="AN126" s="991"/>
      <c r="AO126" s="992"/>
      <c r="AP126" s="994" t="s">
        <v>256</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479</v>
      </c>
      <c r="CQ126" s="982"/>
      <c r="CR126" s="982"/>
      <c r="CS126" s="982"/>
      <c r="CT126" s="982"/>
      <c r="CU126" s="982"/>
      <c r="CV126" s="982"/>
      <c r="CW126" s="982"/>
      <c r="CX126" s="982"/>
      <c r="CY126" s="982"/>
      <c r="CZ126" s="982"/>
      <c r="DA126" s="982"/>
      <c r="DB126" s="982"/>
      <c r="DC126" s="982"/>
      <c r="DD126" s="982"/>
      <c r="DE126" s="982"/>
      <c r="DF126" s="983"/>
      <c r="DG126" s="951" t="s">
        <v>462</v>
      </c>
      <c r="DH126" s="952"/>
      <c r="DI126" s="952"/>
      <c r="DJ126" s="952"/>
      <c r="DK126" s="952"/>
      <c r="DL126" s="952" t="s">
        <v>452</v>
      </c>
      <c r="DM126" s="952"/>
      <c r="DN126" s="952"/>
      <c r="DO126" s="952"/>
      <c r="DP126" s="952"/>
      <c r="DQ126" s="952" t="s">
        <v>123</v>
      </c>
      <c r="DR126" s="952"/>
      <c r="DS126" s="952"/>
      <c r="DT126" s="952"/>
      <c r="DU126" s="952"/>
      <c r="DV126" s="953" t="s">
        <v>451</v>
      </c>
      <c r="DW126" s="953"/>
      <c r="DX126" s="953"/>
      <c r="DY126" s="953"/>
      <c r="DZ126" s="954"/>
    </row>
    <row r="127" spans="1:130" s="226" customFormat="1" ht="26.25" customHeight="1" x14ac:dyDescent="0.15">
      <c r="A127" s="1093"/>
      <c r="B127" s="980"/>
      <c r="C127" s="1034" t="s">
        <v>480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452</v>
      </c>
      <c r="AB127" s="991"/>
      <c r="AC127" s="991"/>
      <c r="AD127" s="991"/>
      <c r="AE127" s="992"/>
      <c r="AF127" s="993" t="s">
        <v>384</v>
      </c>
      <c r="AG127" s="991"/>
      <c r="AH127" s="991"/>
      <c r="AI127" s="991"/>
      <c r="AJ127" s="992"/>
      <c r="AK127" s="993" t="s">
        <v>452</v>
      </c>
      <c r="AL127" s="991"/>
      <c r="AM127" s="991"/>
      <c r="AN127" s="991"/>
      <c r="AO127" s="992"/>
      <c r="AP127" s="994" t="s">
        <v>123</v>
      </c>
      <c r="AQ127" s="995"/>
      <c r="AR127" s="995"/>
      <c r="AS127" s="995"/>
      <c r="AT127" s="996"/>
      <c r="AU127" s="262"/>
      <c r="AV127" s="262"/>
      <c r="AW127" s="262"/>
      <c r="AX127" s="1065" t="s">
        <v>481</v>
      </c>
      <c r="AY127" s="1066"/>
      <c r="AZ127" s="1066"/>
      <c r="BA127" s="1066"/>
      <c r="BB127" s="1066"/>
      <c r="BC127" s="1066"/>
      <c r="BD127" s="1066"/>
      <c r="BE127" s="1067"/>
      <c r="BF127" s="1068" t="s">
        <v>482</v>
      </c>
      <c r="BG127" s="1066"/>
      <c r="BH127" s="1066"/>
      <c r="BI127" s="1066"/>
      <c r="BJ127" s="1066"/>
      <c r="BK127" s="1066"/>
      <c r="BL127" s="1067"/>
      <c r="BM127" s="1068" t="s">
        <v>483</v>
      </c>
      <c r="BN127" s="1066"/>
      <c r="BO127" s="1066"/>
      <c r="BP127" s="1066"/>
      <c r="BQ127" s="1066"/>
      <c r="BR127" s="1066"/>
      <c r="BS127" s="1067"/>
      <c r="BT127" s="1068" t="s">
        <v>484</v>
      </c>
      <c r="BU127" s="1066"/>
      <c r="BV127" s="1066"/>
      <c r="BW127" s="1066"/>
      <c r="BX127" s="1066"/>
      <c r="BY127" s="1066"/>
      <c r="BZ127" s="1090"/>
      <c r="CA127" s="262"/>
      <c r="CB127" s="262"/>
      <c r="CC127" s="262"/>
      <c r="CD127" s="263"/>
      <c r="CE127" s="263"/>
      <c r="CF127" s="263"/>
      <c r="CG127" s="260"/>
      <c r="CH127" s="260"/>
      <c r="CI127" s="260"/>
      <c r="CJ127" s="261"/>
      <c r="CK127" s="1056"/>
      <c r="CL127" s="1043"/>
      <c r="CM127" s="1043"/>
      <c r="CN127" s="1043"/>
      <c r="CO127" s="1044"/>
      <c r="CP127" s="981" t="s">
        <v>485</v>
      </c>
      <c r="CQ127" s="982"/>
      <c r="CR127" s="982"/>
      <c r="CS127" s="982"/>
      <c r="CT127" s="982"/>
      <c r="CU127" s="982"/>
      <c r="CV127" s="982"/>
      <c r="CW127" s="982"/>
      <c r="CX127" s="982"/>
      <c r="CY127" s="982"/>
      <c r="CZ127" s="982"/>
      <c r="DA127" s="982"/>
      <c r="DB127" s="982"/>
      <c r="DC127" s="982"/>
      <c r="DD127" s="982"/>
      <c r="DE127" s="982"/>
      <c r="DF127" s="983"/>
      <c r="DG127" s="951" t="s">
        <v>452</v>
      </c>
      <c r="DH127" s="952"/>
      <c r="DI127" s="952"/>
      <c r="DJ127" s="952"/>
      <c r="DK127" s="952"/>
      <c r="DL127" s="952" t="s">
        <v>451</v>
      </c>
      <c r="DM127" s="952"/>
      <c r="DN127" s="952"/>
      <c r="DO127" s="952"/>
      <c r="DP127" s="952"/>
      <c r="DQ127" s="952" t="s">
        <v>461</v>
      </c>
      <c r="DR127" s="952"/>
      <c r="DS127" s="952"/>
      <c r="DT127" s="952"/>
      <c r="DU127" s="952"/>
      <c r="DV127" s="953" t="s">
        <v>461</v>
      </c>
      <c r="DW127" s="953"/>
      <c r="DX127" s="953"/>
      <c r="DY127" s="953"/>
      <c r="DZ127" s="954"/>
    </row>
    <row r="128" spans="1:130" s="226" customFormat="1" ht="26.25" customHeight="1" thickBot="1" x14ac:dyDescent="0.2">
      <c r="A128" s="1076" t="s">
        <v>486</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487</v>
      </c>
      <c r="X128" s="1078"/>
      <c r="Y128" s="1078"/>
      <c r="Z128" s="1079"/>
      <c r="AA128" s="1080" t="s">
        <v>453</v>
      </c>
      <c r="AB128" s="1081"/>
      <c r="AC128" s="1081"/>
      <c r="AD128" s="1081"/>
      <c r="AE128" s="1082"/>
      <c r="AF128" s="1083" t="s">
        <v>454</v>
      </c>
      <c r="AG128" s="1081"/>
      <c r="AH128" s="1081"/>
      <c r="AI128" s="1081"/>
      <c r="AJ128" s="1082"/>
      <c r="AK128" s="1083" t="s">
        <v>452</v>
      </c>
      <c r="AL128" s="1081"/>
      <c r="AM128" s="1081"/>
      <c r="AN128" s="1081"/>
      <c r="AO128" s="1082"/>
      <c r="AP128" s="1084"/>
      <c r="AQ128" s="1085"/>
      <c r="AR128" s="1085"/>
      <c r="AS128" s="1085"/>
      <c r="AT128" s="1086"/>
      <c r="AU128" s="262"/>
      <c r="AV128" s="262"/>
      <c r="AW128" s="262"/>
      <c r="AX128" s="920" t="s">
        <v>488</v>
      </c>
      <c r="AY128" s="921"/>
      <c r="AZ128" s="921"/>
      <c r="BA128" s="921"/>
      <c r="BB128" s="921"/>
      <c r="BC128" s="921"/>
      <c r="BD128" s="921"/>
      <c r="BE128" s="922"/>
      <c r="BF128" s="1087" t="s">
        <v>453</v>
      </c>
      <c r="BG128" s="1088"/>
      <c r="BH128" s="1088"/>
      <c r="BI128" s="1088"/>
      <c r="BJ128" s="1088"/>
      <c r="BK128" s="1088"/>
      <c r="BL128" s="1089"/>
      <c r="BM128" s="1087">
        <v>15</v>
      </c>
      <c r="BN128" s="1088"/>
      <c r="BO128" s="1088"/>
      <c r="BP128" s="1088"/>
      <c r="BQ128" s="1088"/>
      <c r="BR128" s="1088"/>
      <c r="BS128" s="1089"/>
      <c r="BT128" s="1087">
        <v>20</v>
      </c>
      <c r="BU128" s="1088"/>
      <c r="BV128" s="1088"/>
      <c r="BW128" s="1088"/>
      <c r="BX128" s="1088"/>
      <c r="BY128" s="1088"/>
      <c r="BZ128" s="1111"/>
      <c r="CA128" s="263"/>
      <c r="CB128" s="263"/>
      <c r="CC128" s="263"/>
      <c r="CD128" s="263"/>
      <c r="CE128" s="263"/>
      <c r="CF128" s="263"/>
      <c r="CG128" s="260"/>
      <c r="CH128" s="260"/>
      <c r="CI128" s="260"/>
      <c r="CJ128" s="261"/>
      <c r="CK128" s="1057"/>
      <c r="CL128" s="1058"/>
      <c r="CM128" s="1058"/>
      <c r="CN128" s="1058"/>
      <c r="CO128" s="1059"/>
      <c r="CP128" s="1069" t="s">
        <v>489</v>
      </c>
      <c r="CQ128" s="1070"/>
      <c r="CR128" s="1070"/>
      <c r="CS128" s="1070"/>
      <c r="CT128" s="1070"/>
      <c r="CU128" s="1070"/>
      <c r="CV128" s="1070"/>
      <c r="CW128" s="1070"/>
      <c r="CX128" s="1070"/>
      <c r="CY128" s="1070"/>
      <c r="CZ128" s="1070"/>
      <c r="DA128" s="1070"/>
      <c r="DB128" s="1070"/>
      <c r="DC128" s="1070"/>
      <c r="DD128" s="1070"/>
      <c r="DE128" s="1070"/>
      <c r="DF128" s="1071"/>
      <c r="DG128" s="1072" t="s">
        <v>454</v>
      </c>
      <c r="DH128" s="1073"/>
      <c r="DI128" s="1073"/>
      <c r="DJ128" s="1073"/>
      <c r="DK128" s="1073"/>
      <c r="DL128" s="1073" t="s">
        <v>462</v>
      </c>
      <c r="DM128" s="1073"/>
      <c r="DN128" s="1073"/>
      <c r="DO128" s="1073"/>
      <c r="DP128" s="1073"/>
      <c r="DQ128" s="1073" t="s">
        <v>123</v>
      </c>
      <c r="DR128" s="1073"/>
      <c r="DS128" s="1073"/>
      <c r="DT128" s="1073"/>
      <c r="DU128" s="1073"/>
      <c r="DV128" s="1074" t="s">
        <v>123</v>
      </c>
      <c r="DW128" s="1074"/>
      <c r="DX128" s="1074"/>
      <c r="DY128" s="1074"/>
      <c r="DZ128" s="1075"/>
    </row>
    <row r="129" spans="1:131" s="226" customFormat="1" ht="26.25" customHeight="1" x14ac:dyDescent="0.15">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490</v>
      </c>
      <c r="X129" s="1106"/>
      <c r="Y129" s="1106"/>
      <c r="Z129" s="1107"/>
      <c r="AA129" s="990">
        <v>2536826</v>
      </c>
      <c r="AB129" s="991"/>
      <c r="AC129" s="991"/>
      <c r="AD129" s="991"/>
      <c r="AE129" s="992"/>
      <c r="AF129" s="993">
        <v>2438263</v>
      </c>
      <c r="AG129" s="991"/>
      <c r="AH129" s="991"/>
      <c r="AI129" s="991"/>
      <c r="AJ129" s="992"/>
      <c r="AK129" s="993">
        <v>2389716</v>
      </c>
      <c r="AL129" s="991"/>
      <c r="AM129" s="991"/>
      <c r="AN129" s="991"/>
      <c r="AO129" s="992"/>
      <c r="AP129" s="1108"/>
      <c r="AQ129" s="1109"/>
      <c r="AR129" s="1109"/>
      <c r="AS129" s="1109"/>
      <c r="AT129" s="1110"/>
      <c r="AU129" s="264"/>
      <c r="AV129" s="264"/>
      <c r="AW129" s="264"/>
      <c r="AX129" s="1099" t="s">
        <v>491</v>
      </c>
      <c r="AY129" s="982"/>
      <c r="AZ129" s="982"/>
      <c r="BA129" s="982"/>
      <c r="BB129" s="982"/>
      <c r="BC129" s="982"/>
      <c r="BD129" s="982"/>
      <c r="BE129" s="983"/>
      <c r="BF129" s="1100" t="s">
        <v>461</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492</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493</v>
      </c>
      <c r="X130" s="1106"/>
      <c r="Y130" s="1106"/>
      <c r="Z130" s="1107"/>
      <c r="AA130" s="990">
        <v>558506</v>
      </c>
      <c r="AB130" s="991"/>
      <c r="AC130" s="991"/>
      <c r="AD130" s="991"/>
      <c r="AE130" s="992"/>
      <c r="AF130" s="993">
        <v>534494</v>
      </c>
      <c r="AG130" s="991"/>
      <c r="AH130" s="991"/>
      <c r="AI130" s="991"/>
      <c r="AJ130" s="992"/>
      <c r="AK130" s="993">
        <v>536875</v>
      </c>
      <c r="AL130" s="991"/>
      <c r="AM130" s="991"/>
      <c r="AN130" s="991"/>
      <c r="AO130" s="992"/>
      <c r="AP130" s="1108"/>
      <c r="AQ130" s="1109"/>
      <c r="AR130" s="1109"/>
      <c r="AS130" s="1109"/>
      <c r="AT130" s="1110"/>
      <c r="AU130" s="264"/>
      <c r="AV130" s="264"/>
      <c r="AW130" s="264"/>
      <c r="AX130" s="1099" t="s">
        <v>494</v>
      </c>
      <c r="AY130" s="982"/>
      <c r="AZ130" s="982"/>
      <c r="BA130" s="982"/>
      <c r="BB130" s="982"/>
      <c r="BC130" s="982"/>
      <c r="BD130" s="982"/>
      <c r="BE130" s="983"/>
      <c r="BF130" s="1136">
        <v>-0.2</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495</v>
      </c>
      <c r="X131" s="1144"/>
      <c r="Y131" s="1144"/>
      <c r="Z131" s="1145"/>
      <c r="AA131" s="1037">
        <v>1978320</v>
      </c>
      <c r="AB131" s="1016"/>
      <c r="AC131" s="1016"/>
      <c r="AD131" s="1016"/>
      <c r="AE131" s="1017"/>
      <c r="AF131" s="1015">
        <v>1903769</v>
      </c>
      <c r="AG131" s="1016"/>
      <c r="AH131" s="1016"/>
      <c r="AI131" s="1016"/>
      <c r="AJ131" s="1017"/>
      <c r="AK131" s="1015">
        <v>1852841</v>
      </c>
      <c r="AL131" s="1016"/>
      <c r="AM131" s="1016"/>
      <c r="AN131" s="1016"/>
      <c r="AO131" s="1017"/>
      <c r="AP131" s="1146"/>
      <c r="AQ131" s="1147"/>
      <c r="AR131" s="1147"/>
      <c r="AS131" s="1147"/>
      <c r="AT131" s="1148"/>
      <c r="AU131" s="264"/>
      <c r="AV131" s="264"/>
      <c r="AW131" s="264"/>
      <c r="AX131" s="1118" t="s">
        <v>496</v>
      </c>
      <c r="AY131" s="1070"/>
      <c r="AZ131" s="1070"/>
      <c r="BA131" s="1070"/>
      <c r="BB131" s="1070"/>
      <c r="BC131" s="1070"/>
      <c r="BD131" s="1070"/>
      <c r="BE131" s="1071"/>
      <c r="BF131" s="1119" t="s">
        <v>384</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497</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498</v>
      </c>
      <c r="W132" s="1129"/>
      <c r="X132" s="1129"/>
      <c r="Y132" s="1129"/>
      <c r="Z132" s="1130"/>
      <c r="AA132" s="1131">
        <v>-1.8096161999999999E-2</v>
      </c>
      <c r="AB132" s="1132"/>
      <c r="AC132" s="1132"/>
      <c r="AD132" s="1132"/>
      <c r="AE132" s="1133"/>
      <c r="AF132" s="1134">
        <v>-0.20606491599999999</v>
      </c>
      <c r="AG132" s="1132"/>
      <c r="AH132" s="1132"/>
      <c r="AI132" s="1132"/>
      <c r="AJ132" s="1133"/>
      <c r="AK132" s="1134">
        <v>-0.384598571</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499</v>
      </c>
      <c r="W133" s="1112"/>
      <c r="X133" s="1112"/>
      <c r="Y133" s="1112"/>
      <c r="Z133" s="1113"/>
      <c r="AA133" s="1114">
        <v>1</v>
      </c>
      <c r="AB133" s="1115"/>
      <c r="AC133" s="1115"/>
      <c r="AD133" s="1115"/>
      <c r="AE133" s="1116"/>
      <c r="AF133" s="1114">
        <v>0.3</v>
      </c>
      <c r="AG133" s="1115"/>
      <c r="AH133" s="1115"/>
      <c r="AI133" s="1115"/>
      <c r="AJ133" s="1116"/>
      <c r="AK133" s="1114">
        <v>-0.2</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f8r3mHaWGteLZvoelHOfG9jvX3Vf5rJwwuEfLp7EEHsO2wEQfmfMemlEF+t80jao3moLrLl2s0/+5xXqMd8DgA==" saltValue="kwI4HJT4EslPZBMTZkzfa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DQ110"/>
  <sheetViews>
    <sheetView showGridLines="0" view="pageBreakPreview" zoomScaleNormal="85" zoomScaleSheetLayoutView="100" workbookViewId="0">
      <selection activeCell="AK52" sqref="AK52"/>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qqG8OqjgCF0XwhGVhjeCke7ovUdipX8PB07/bTF2vbDPAZ6DzBkOMwZBjcLJ1K1R7D7aSj6ZB1d6it6APm3CQ==" saltValue="aOWEwsjcLjsaht/ggbn/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6ylxoNFtc12Fit9rcIw01xYhs0yZ4E7QHmDLLHgnaJ8HDfZ6dBACCWa6/ud2/ekNXHmvNWYxaDPV256xTvrEw==" saltValue="+GmNJn7fC4tJ0/EtxE4Sa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503</v>
      </c>
      <c r="AP7" s="283"/>
      <c r="AQ7" s="284" t="s">
        <v>504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505</v>
      </c>
      <c r="AQ8" s="290" t="s">
        <v>506</v>
      </c>
      <c r="AR8" s="291" t="s">
        <v>507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508</v>
      </c>
      <c r="AL9" s="1155"/>
      <c r="AM9" s="1155"/>
      <c r="AN9" s="1156"/>
      <c r="AO9" s="292">
        <v>413092</v>
      </c>
      <c r="AP9" s="292">
        <v>130231</v>
      </c>
      <c r="AQ9" s="293">
        <v>189734</v>
      </c>
      <c r="AR9" s="294">
        <v>-31.4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509</v>
      </c>
      <c r="AL10" s="1155"/>
      <c r="AM10" s="1155"/>
      <c r="AN10" s="1156"/>
      <c r="AO10" s="295">
        <v>81825</v>
      </c>
      <c r="AP10" s="295">
        <v>25796</v>
      </c>
      <c r="AQ10" s="296">
        <v>22180</v>
      </c>
      <c r="AR10" s="297">
        <v>16.3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510</v>
      </c>
      <c r="AL11" s="1155"/>
      <c r="AM11" s="1155"/>
      <c r="AN11" s="1156"/>
      <c r="AO11" s="295">
        <v>63528</v>
      </c>
      <c r="AP11" s="295">
        <v>20028</v>
      </c>
      <c r="AQ11" s="296">
        <v>28692</v>
      </c>
      <c r="AR11" s="297">
        <v>-30.2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511</v>
      </c>
      <c r="AL12" s="1155"/>
      <c r="AM12" s="1155"/>
      <c r="AN12" s="1156"/>
      <c r="AO12" s="295" t="s">
        <v>512</v>
      </c>
      <c r="AP12" s="295" t="s">
        <v>512</v>
      </c>
      <c r="AQ12" s="296">
        <v>4806</v>
      </c>
      <c r="AR12" s="297" t="s">
        <v>512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513</v>
      </c>
      <c r="AL13" s="1155"/>
      <c r="AM13" s="1155"/>
      <c r="AN13" s="1156"/>
      <c r="AO13" s="295" t="s">
        <v>512</v>
      </c>
      <c r="AP13" s="295" t="s">
        <v>512</v>
      </c>
      <c r="AQ13" s="296" t="s">
        <v>512</v>
      </c>
      <c r="AR13" s="297" t="s">
        <v>512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514</v>
      </c>
      <c r="AL14" s="1155"/>
      <c r="AM14" s="1155"/>
      <c r="AN14" s="1156"/>
      <c r="AO14" s="295">
        <v>6470</v>
      </c>
      <c r="AP14" s="295">
        <v>2040</v>
      </c>
      <c r="AQ14" s="296">
        <v>8976</v>
      </c>
      <c r="AR14" s="297">
        <v>-77.3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515</v>
      </c>
      <c r="AL15" s="1155"/>
      <c r="AM15" s="1155"/>
      <c r="AN15" s="1156"/>
      <c r="AO15" s="295">
        <v>23835</v>
      </c>
      <c r="AP15" s="295">
        <v>7514</v>
      </c>
      <c r="AQ15" s="296">
        <v>4161</v>
      </c>
      <c r="AR15" s="297">
        <v>80.599999999999994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516</v>
      </c>
      <c r="AL16" s="1158"/>
      <c r="AM16" s="1158"/>
      <c r="AN16" s="1159"/>
      <c r="AO16" s="295">
        <v>-34670</v>
      </c>
      <c r="AP16" s="295">
        <v>-10930</v>
      </c>
      <c r="AQ16" s="296">
        <v>-17989</v>
      </c>
      <c r="AR16" s="297">
        <v>-39.200000000000003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179</v>
      </c>
      <c r="AL17" s="1158"/>
      <c r="AM17" s="1158"/>
      <c r="AN17" s="1159"/>
      <c r="AO17" s="295">
        <v>554080</v>
      </c>
      <c r="AP17" s="295">
        <v>174678</v>
      </c>
      <c r="AQ17" s="296">
        <v>240560</v>
      </c>
      <c r="AR17" s="297">
        <v>-27.4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521</v>
      </c>
      <c r="AL21" s="1150"/>
      <c r="AM21" s="1150"/>
      <c r="AN21" s="1151"/>
      <c r="AO21" s="307">
        <v>15.76</v>
      </c>
      <c r="AP21" s="308">
        <v>21.65</v>
      </c>
      <c r="AQ21" s="309">
        <v>-5.89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522</v>
      </c>
      <c r="AL22" s="1150"/>
      <c r="AM22" s="1150"/>
      <c r="AN22" s="1151"/>
      <c r="AO22" s="312">
        <v>96.4</v>
      </c>
      <c r="AP22" s="313">
        <v>95.4</v>
      </c>
      <c r="AQ22" s="314">
        <v>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524</v>
      </c>
      <c r="AO27" s="273"/>
      <c r="AP27" s="273"/>
      <c r="AQ27" s="273"/>
      <c r="AR27" s="273"/>
      <c r="AS27" s="273"/>
      <c r="AT27" s="273"/>
    </row>
    <row r="28" spans="1:46" ht="17.25" x14ac:dyDescent="0.1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503</v>
      </c>
      <c r="AP30" s="283"/>
      <c r="AQ30" s="284" t="s">
        <v>504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505</v>
      </c>
      <c r="AQ31" s="290" t="s">
        <v>506</v>
      </c>
      <c r="AR31" s="291" t="s">
        <v>507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527</v>
      </c>
      <c r="AL32" s="1166"/>
      <c r="AM32" s="1166"/>
      <c r="AN32" s="1167"/>
      <c r="AO32" s="322">
        <v>445270</v>
      </c>
      <c r="AP32" s="322">
        <v>140375</v>
      </c>
      <c r="AQ32" s="323">
        <v>139228</v>
      </c>
      <c r="AR32" s="324">
        <v>0.8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528</v>
      </c>
      <c r="AL33" s="1166"/>
      <c r="AM33" s="1166"/>
      <c r="AN33" s="1167"/>
      <c r="AO33" s="322" t="s">
        <v>512</v>
      </c>
      <c r="AP33" s="322" t="s">
        <v>512</v>
      </c>
      <c r="AQ33" s="323" t="s">
        <v>512</v>
      </c>
      <c r="AR33" s="324" t="s">
        <v>512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529</v>
      </c>
      <c r="AL34" s="1166"/>
      <c r="AM34" s="1166"/>
      <c r="AN34" s="1167"/>
      <c r="AO34" s="322" t="s">
        <v>512</v>
      </c>
      <c r="AP34" s="322" t="s">
        <v>512</v>
      </c>
      <c r="AQ34" s="323">
        <v>5</v>
      </c>
      <c r="AR34" s="324" t="s">
        <v>512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530</v>
      </c>
      <c r="AL35" s="1166"/>
      <c r="AM35" s="1166"/>
      <c r="AN35" s="1167"/>
      <c r="AO35" s="322">
        <v>84173</v>
      </c>
      <c r="AP35" s="322">
        <v>26536</v>
      </c>
      <c r="AQ35" s="323">
        <v>32095</v>
      </c>
      <c r="AR35" s="324">
        <v>-17.3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531</v>
      </c>
      <c r="AL36" s="1166"/>
      <c r="AM36" s="1166"/>
      <c r="AN36" s="1167"/>
      <c r="AO36" s="322">
        <v>306</v>
      </c>
      <c r="AP36" s="322">
        <v>96</v>
      </c>
      <c r="AQ36" s="323">
        <v>5254</v>
      </c>
      <c r="AR36" s="324">
        <v>-98.2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532</v>
      </c>
      <c r="AL37" s="1166"/>
      <c r="AM37" s="1166"/>
      <c r="AN37" s="1167"/>
      <c r="AO37" s="322" t="s">
        <v>512</v>
      </c>
      <c r="AP37" s="322" t="s">
        <v>512</v>
      </c>
      <c r="AQ37" s="323">
        <v>1384</v>
      </c>
      <c r="AR37" s="324" t="s">
        <v>512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533</v>
      </c>
      <c r="AL38" s="1169"/>
      <c r="AM38" s="1169"/>
      <c r="AN38" s="1170"/>
      <c r="AO38" s="325" t="s">
        <v>512</v>
      </c>
      <c r="AP38" s="325" t="s">
        <v>512</v>
      </c>
      <c r="AQ38" s="326">
        <v>32</v>
      </c>
      <c r="AR38" s="314" t="s">
        <v>512</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534</v>
      </c>
      <c r="AL39" s="1169"/>
      <c r="AM39" s="1169"/>
      <c r="AN39" s="1170"/>
      <c r="AO39" s="322" t="s">
        <v>512</v>
      </c>
      <c r="AP39" s="322" t="s">
        <v>512</v>
      </c>
      <c r="AQ39" s="323">
        <v>-8131</v>
      </c>
      <c r="AR39" s="324" t="s">
        <v>512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535</v>
      </c>
      <c r="AL40" s="1166"/>
      <c r="AM40" s="1166"/>
      <c r="AN40" s="1167"/>
      <c r="AO40" s="322">
        <v>-536875</v>
      </c>
      <c r="AP40" s="322">
        <v>-169254</v>
      </c>
      <c r="AQ40" s="323">
        <v>-126394</v>
      </c>
      <c r="AR40" s="324">
        <v>33.9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293</v>
      </c>
      <c r="AL41" s="1172"/>
      <c r="AM41" s="1172"/>
      <c r="AN41" s="1173"/>
      <c r="AO41" s="322">
        <v>-7126</v>
      </c>
      <c r="AP41" s="322">
        <v>-2247</v>
      </c>
      <c r="AQ41" s="323">
        <v>43473</v>
      </c>
      <c r="AR41" s="324">
        <v>-105.2</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503</v>
      </c>
      <c r="AN49" s="1162" t="s">
        <v>539</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540</v>
      </c>
      <c r="AO50" s="339" t="s">
        <v>541</v>
      </c>
      <c r="AP50" s="340" t="s">
        <v>542</v>
      </c>
      <c r="AQ50" s="341" t="s">
        <v>543</v>
      </c>
      <c r="AR50" s="342" t="s">
        <v>544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1250527</v>
      </c>
      <c r="AN51" s="344">
        <v>383127</v>
      </c>
      <c r="AO51" s="345">
        <v>56.7</v>
      </c>
      <c r="AP51" s="346">
        <v>316331</v>
      </c>
      <c r="AQ51" s="347">
        <v>38.6</v>
      </c>
      <c r="AR51" s="348">
        <v>18.100000000000001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891796</v>
      </c>
      <c r="AN52" s="352">
        <v>273222</v>
      </c>
      <c r="AO52" s="353">
        <v>185.7</v>
      </c>
      <c r="AP52" s="354">
        <v>106387</v>
      </c>
      <c r="AQ52" s="355">
        <v>22.8</v>
      </c>
      <c r="AR52" s="356">
        <v>162.9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931891</v>
      </c>
      <c r="AN53" s="344">
        <v>290490</v>
      </c>
      <c r="AO53" s="345">
        <v>-24.2</v>
      </c>
      <c r="AP53" s="346">
        <v>333013</v>
      </c>
      <c r="AQ53" s="347">
        <v>5.3</v>
      </c>
      <c r="AR53" s="348">
        <v>-29.5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662013</v>
      </c>
      <c r="AN54" s="352">
        <v>206363</v>
      </c>
      <c r="AO54" s="353">
        <v>-24.5</v>
      </c>
      <c r="AP54" s="354">
        <v>126732</v>
      </c>
      <c r="AQ54" s="355">
        <v>19.100000000000001</v>
      </c>
      <c r="AR54" s="356">
        <v>-43.6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1192558</v>
      </c>
      <c r="AN55" s="344">
        <v>373608</v>
      </c>
      <c r="AO55" s="345">
        <v>28.6</v>
      </c>
      <c r="AP55" s="346">
        <v>280458</v>
      </c>
      <c r="AQ55" s="347">
        <v>-15.8</v>
      </c>
      <c r="AR55" s="348">
        <v>44.4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813036</v>
      </c>
      <c r="AN56" s="352">
        <v>254711</v>
      </c>
      <c r="AO56" s="353">
        <v>23.4</v>
      </c>
      <c r="AP56" s="354">
        <v>127286</v>
      </c>
      <c r="AQ56" s="355">
        <v>0.4</v>
      </c>
      <c r="AR56" s="356">
        <v>23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1237471</v>
      </c>
      <c r="AN57" s="344">
        <v>386952</v>
      </c>
      <c r="AO57" s="345">
        <v>3.6</v>
      </c>
      <c r="AP57" s="346">
        <v>291945</v>
      </c>
      <c r="AQ57" s="347">
        <v>4.0999999999999996</v>
      </c>
      <c r="AR57" s="348">
        <v>-0.5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761436</v>
      </c>
      <c r="AN58" s="352">
        <v>238098</v>
      </c>
      <c r="AO58" s="353">
        <v>-6.5</v>
      </c>
      <c r="AP58" s="354">
        <v>127651</v>
      </c>
      <c r="AQ58" s="355">
        <v>0.3</v>
      </c>
      <c r="AR58" s="356">
        <v>-6.8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1216866</v>
      </c>
      <c r="AN59" s="344">
        <v>383627</v>
      </c>
      <c r="AO59" s="345">
        <v>-0.9</v>
      </c>
      <c r="AP59" s="346">
        <v>291173</v>
      </c>
      <c r="AQ59" s="347">
        <v>-0.3</v>
      </c>
      <c r="AR59" s="348">
        <v>-0.6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823849</v>
      </c>
      <c r="AN60" s="352">
        <v>259725</v>
      </c>
      <c r="AO60" s="353">
        <v>9.1</v>
      </c>
      <c r="AP60" s="354">
        <v>119071</v>
      </c>
      <c r="AQ60" s="355">
        <v>-6.7</v>
      </c>
      <c r="AR60" s="356">
        <v>15.8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1165863</v>
      </c>
      <c r="AN61" s="359">
        <v>363561</v>
      </c>
      <c r="AO61" s="360">
        <v>12.8</v>
      </c>
      <c r="AP61" s="361">
        <v>302584</v>
      </c>
      <c r="AQ61" s="362">
        <v>6.4</v>
      </c>
      <c r="AR61" s="348">
        <v>6.4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790426</v>
      </c>
      <c r="AN62" s="352">
        <v>246424</v>
      </c>
      <c r="AO62" s="353">
        <v>37.4</v>
      </c>
      <c r="AP62" s="354">
        <v>121425</v>
      </c>
      <c r="AQ62" s="355">
        <v>7.2</v>
      </c>
      <c r="AR62" s="356">
        <v>30.2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1ZsyepvgJlBGwhEHC8MbhQW819hyPaJs4tb2mgu3HKklvcsQ7i+4okd1MKfHgb6bxzD82AXpUqdUooIXxnxs1A==" saltValue="HXx+J+t3/wxhFjQXVX1AX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zcQQUcaUOJ4O9DfQKUD3tORjqDYKh5M5JM5T+m3zS7coPC0CZ/91qJBrwE52uFbl9/UAhrSkLMJPGLQJQmIIQ==" saltValue="oZAMZp2m9PHm9KmePugW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L1+ssXDuRZjpO0dqinM9PiuQPyg/B0f6dLyWnxzXRGDFUHqhPe/nuVKFjSk9ByweNEjWkMWJUeKxaFBC6hcGw==" saltValue="h2IpRoNg4xzgRCE1ytAK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FF00"/>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74" t="s">
        <v>3</v>
      </c>
      <c r="D47" s="1174"/>
      <c r="E47" s="1175"/>
      <c r="F47" s="11">
        <v>15.58</v>
      </c>
      <c r="G47" s="12">
        <v>26.87</v>
      </c>
      <c r="H47" s="12">
        <v>25.75</v>
      </c>
      <c r="I47" s="12">
        <v>26.84</v>
      </c>
      <c r="J47" s="13">
        <v>27.41</v>
      </c>
    </row>
    <row r="48" spans="2:10" ht="57.75" customHeight="1" x14ac:dyDescent="0.15">
      <c r="B48" s="14"/>
      <c r="C48" s="1176" t="s">
        <v>4</v>
      </c>
      <c r="D48" s="1176"/>
      <c r="E48" s="1177"/>
      <c r="F48" s="15">
        <v>15.09</v>
      </c>
      <c r="G48" s="16">
        <v>13.06</v>
      </c>
      <c r="H48" s="16">
        <v>12.03</v>
      </c>
      <c r="I48" s="16">
        <v>21.25</v>
      </c>
      <c r="J48" s="17">
        <v>24.31</v>
      </c>
    </row>
    <row r="49" spans="2:10" ht="57.75" customHeight="1" thickBot="1" x14ac:dyDescent="0.2">
      <c r="B49" s="18"/>
      <c r="C49" s="1178" t="s">
        <v>5</v>
      </c>
      <c r="D49" s="1178"/>
      <c r="E49" s="1179"/>
      <c r="F49" s="19">
        <v>8.6</v>
      </c>
      <c r="G49" s="20">
        <v>13.35</v>
      </c>
      <c r="H49" s="20">
        <v>5.16</v>
      </c>
      <c r="I49" s="20">
        <v>14.23</v>
      </c>
      <c r="J49" s="21">
        <v>8.26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ymDKUtzR2eBj5pJhuvHul3LGwYhvfakI94zSZSey4ihqPeRQ+sAToVdNjZZPEX9XiWtW+kOZodS9rv89ZhGXg==" saltValue="4mjBwFep5265iagPIbuq6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FF00"/>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86" t="s">
        <v>560</v>
      </c>
      <c r="D34" s="1186"/>
      <c r="E34" s="1187"/>
      <c r="F34" s="32">
        <v>14.67</v>
      </c>
      <c r="G34" s="33">
        <v>12.51</v>
      </c>
      <c r="H34" s="33">
        <v>11.63</v>
      </c>
      <c r="I34" s="33">
        <v>20.61</v>
      </c>
      <c r="J34" s="34">
        <v>23.59</v>
      </c>
      <c r="K34" s="22"/>
      <c r="L34" s="22"/>
      <c r="M34" s="22"/>
      <c r="N34" s="22"/>
      <c r="O34" s="22"/>
      <c r="P34" s="22"/>
    </row>
    <row r="35" spans="1:16" ht="39" customHeight="1" x14ac:dyDescent="0.15">
      <c r="A35" s="22"/>
      <c r="B35" s="35"/>
      <c r="C35" s="1180" t="s">
        <v>561</v>
      </c>
      <c r="D35" s="1181"/>
      <c r="E35" s="1182"/>
      <c r="F35" s="36">
        <v>0.84</v>
      </c>
      <c r="G35" s="37">
        <v>1.64</v>
      </c>
      <c r="H35" s="37">
        <v>0.41</v>
      </c>
      <c r="I35" s="37">
        <v>2.46</v>
      </c>
      <c r="J35" s="38">
        <v>1.42</v>
      </c>
      <c r="K35" s="22"/>
      <c r="L35" s="22"/>
      <c r="M35" s="22"/>
      <c r="N35" s="22"/>
      <c r="O35" s="22"/>
      <c r="P35" s="22"/>
    </row>
    <row r="36" spans="1:16" ht="39" customHeight="1" x14ac:dyDescent="0.15">
      <c r="A36" s="22"/>
      <c r="B36" s="35"/>
      <c r="C36" s="1180" t="s">
        <v>562</v>
      </c>
      <c r="D36" s="1181"/>
      <c r="E36" s="1182"/>
      <c r="F36" s="36">
        <v>0.18</v>
      </c>
      <c r="G36" s="37">
        <v>0.17</v>
      </c>
      <c r="H36" s="37">
        <v>0.21</v>
      </c>
      <c r="I36" s="37">
        <v>0.53</v>
      </c>
      <c r="J36" s="38">
        <v>0.8</v>
      </c>
      <c r="K36" s="22"/>
      <c r="L36" s="22"/>
      <c r="M36" s="22"/>
      <c r="N36" s="22"/>
      <c r="O36" s="22"/>
      <c r="P36" s="22"/>
    </row>
    <row r="37" spans="1:16" ht="39" customHeight="1" x14ac:dyDescent="0.15">
      <c r="A37" s="22"/>
      <c r="B37" s="35"/>
      <c r="C37" s="1180" t="s">
        <v>563</v>
      </c>
      <c r="D37" s="1181"/>
      <c r="E37" s="1182"/>
      <c r="F37" s="36">
        <v>0.41</v>
      </c>
      <c r="G37" s="37">
        <v>0.54</v>
      </c>
      <c r="H37" s="37">
        <v>0.38</v>
      </c>
      <c r="I37" s="37">
        <v>0.62</v>
      </c>
      <c r="J37" s="38">
        <v>0.7</v>
      </c>
      <c r="K37" s="22"/>
      <c r="L37" s="22"/>
      <c r="M37" s="22"/>
      <c r="N37" s="22"/>
      <c r="O37" s="22"/>
      <c r="P37" s="22"/>
    </row>
    <row r="38" spans="1:16" ht="39" customHeight="1" x14ac:dyDescent="0.15">
      <c r="A38" s="22"/>
      <c r="B38" s="35"/>
      <c r="C38" s="1180" t="s">
        <v>564</v>
      </c>
      <c r="D38" s="1181"/>
      <c r="E38" s="1182"/>
      <c r="F38" s="36">
        <v>0.24</v>
      </c>
      <c r="G38" s="37">
        <v>0.12</v>
      </c>
      <c r="H38" s="37">
        <v>0.18</v>
      </c>
      <c r="I38" s="37">
        <v>0.36</v>
      </c>
      <c r="J38" s="38">
        <v>0.33</v>
      </c>
      <c r="K38" s="22"/>
      <c r="L38" s="22"/>
      <c r="M38" s="22"/>
      <c r="N38" s="22"/>
      <c r="O38" s="22"/>
      <c r="P38" s="22"/>
    </row>
    <row r="39" spans="1:16" ht="39" customHeight="1" x14ac:dyDescent="0.15">
      <c r="A39" s="22"/>
      <c r="B39" s="35"/>
      <c r="C39" s="1180" t="s">
        <v>565</v>
      </c>
      <c r="D39" s="1181"/>
      <c r="E39" s="1182"/>
      <c r="F39" s="36">
        <v>0.08</v>
      </c>
      <c r="G39" s="37">
        <v>0.11</v>
      </c>
      <c r="H39" s="37">
        <v>0.13</v>
      </c>
      <c r="I39" s="37">
        <v>0.11</v>
      </c>
      <c r="J39" s="38">
        <v>0.09</v>
      </c>
      <c r="K39" s="22"/>
      <c r="L39" s="22"/>
      <c r="M39" s="22"/>
      <c r="N39" s="22"/>
      <c r="O39" s="22"/>
      <c r="P39" s="22"/>
    </row>
    <row r="40" spans="1:16" ht="39" customHeight="1" x14ac:dyDescent="0.15">
      <c r="A40" s="22"/>
      <c r="B40" s="35"/>
      <c r="C40" s="1180" t="s">
        <v>566</v>
      </c>
      <c r="D40" s="1181"/>
      <c r="E40" s="1182"/>
      <c r="F40" s="36">
        <v>0.36</v>
      </c>
      <c r="G40" s="37">
        <v>0.35</v>
      </c>
      <c r="H40" s="37">
        <v>0.3</v>
      </c>
      <c r="I40" s="37">
        <v>0.05</v>
      </c>
      <c r="J40" s="38">
        <v>0.05</v>
      </c>
      <c r="K40" s="22"/>
      <c r="L40" s="22"/>
      <c r="M40" s="22"/>
      <c r="N40" s="22"/>
      <c r="O40" s="22"/>
      <c r="P40" s="22"/>
    </row>
    <row r="41" spans="1:16" ht="39" customHeight="1" x14ac:dyDescent="0.15">
      <c r="A41" s="22"/>
      <c r="B41" s="35"/>
      <c r="C41" s="1180" t="s">
        <v>567</v>
      </c>
      <c r="D41" s="1181"/>
      <c r="E41" s="1182"/>
      <c r="F41" s="36">
        <v>0</v>
      </c>
      <c r="G41" s="37">
        <v>0</v>
      </c>
      <c r="H41" s="37">
        <v>0</v>
      </c>
      <c r="I41" s="37">
        <v>0</v>
      </c>
      <c r="J41" s="38">
        <v>0</v>
      </c>
      <c r="K41" s="22"/>
      <c r="L41" s="22"/>
      <c r="M41" s="22"/>
      <c r="N41" s="22"/>
      <c r="O41" s="22"/>
      <c r="P41" s="22"/>
    </row>
    <row r="42" spans="1:16" ht="39" customHeight="1" x14ac:dyDescent="0.15">
      <c r="A42" s="22"/>
      <c r="B42" s="39"/>
      <c r="C42" s="1180" t="s">
        <v>568</v>
      </c>
      <c r="D42" s="1181"/>
      <c r="E42" s="1182"/>
      <c r="F42" s="36" t="s">
        <v>512</v>
      </c>
      <c r="G42" s="37" t="s">
        <v>512</v>
      </c>
      <c r="H42" s="37" t="s">
        <v>512</v>
      </c>
      <c r="I42" s="37" t="s">
        <v>512</v>
      </c>
      <c r="J42" s="38" t="s">
        <v>512</v>
      </c>
      <c r="K42" s="22"/>
      <c r="L42" s="22"/>
      <c r="M42" s="22"/>
      <c r="N42" s="22"/>
      <c r="O42" s="22"/>
      <c r="P42" s="22"/>
    </row>
    <row r="43" spans="1:16" ht="39" customHeight="1" thickBot="1" x14ac:dyDescent="0.2">
      <c r="A43" s="22"/>
      <c r="B43" s="40"/>
      <c r="C43" s="1183" t="s">
        <v>569</v>
      </c>
      <c r="D43" s="1184"/>
      <c r="E43" s="1185"/>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yOMvmUfi0hMsG/7B5rF8MdznEH4jcbBBZk/+ObI0Q0TE1aT0oUysjfqXvxkve11A0NfVJeCOvD/pPLFVfhjAg==" saltValue="iL72F4QuhoXyJT8XUPFI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FF00"/>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540</v>
      </c>
      <c r="L45" s="60">
        <v>507</v>
      </c>
      <c r="M45" s="60">
        <v>473</v>
      </c>
      <c r="N45" s="60">
        <v>444</v>
      </c>
      <c r="O45" s="61">
        <v>445</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512</v>
      </c>
      <c r="L46" s="64" t="s">
        <v>512</v>
      </c>
      <c r="M46" s="64" t="s">
        <v>512</v>
      </c>
      <c r="N46" s="64" t="s">
        <v>512</v>
      </c>
      <c r="O46" s="65" t="s">
        <v>512</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512</v>
      </c>
      <c r="L47" s="64" t="s">
        <v>512</v>
      </c>
      <c r="M47" s="64" t="s">
        <v>512</v>
      </c>
      <c r="N47" s="64" t="s">
        <v>512</v>
      </c>
      <c r="O47" s="65" t="s">
        <v>512</v>
      </c>
      <c r="P47" s="48"/>
      <c r="Q47" s="48"/>
      <c r="R47" s="48"/>
      <c r="S47" s="48"/>
      <c r="T47" s="48"/>
      <c r="U47" s="48"/>
    </row>
    <row r="48" spans="1:21" ht="30.75" customHeight="1" x14ac:dyDescent="0.15">
      <c r="A48" s="48"/>
      <c r="B48" s="1198"/>
      <c r="C48" s="1199"/>
      <c r="D48" s="62"/>
      <c r="E48" s="1190" t="s">
        <v>15</v>
      </c>
      <c r="F48" s="1190"/>
      <c r="G48" s="1190"/>
      <c r="H48" s="1190"/>
      <c r="I48" s="1190"/>
      <c r="J48" s="1191"/>
      <c r="K48" s="63">
        <v>84</v>
      </c>
      <c r="L48" s="64">
        <v>87</v>
      </c>
      <c r="M48" s="64">
        <v>85</v>
      </c>
      <c r="N48" s="64">
        <v>86</v>
      </c>
      <c r="O48" s="65">
        <v>84</v>
      </c>
      <c r="P48" s="48"/>
      <c r="Q48" s="48"/>
      <c r="R48" s="48"/>
      <c r="S48" s="48"/>
      <c r="T48" s="48"/>
      <c r="U48" s="48"/>
    </row>
    <row r="49" spans="1:21" ht="30.75" customHeight="1" x14ac:dyDescent="0.15">
      <c r="A49" s="48"/>
      <c r="B49" s="1198"/>
      <c r="C49" s="1199"/>
      <c r="D49" s="62"/>
      <c r="E49" s="1190" t="s">
        <v>16</v>
      </c>
      <c r="F49" s="1190"/>
      <c r="G49" s="1190"/>
      <c r="H49" s="1190"/>
      <c r="I49" s="1190"/>
      <c r="J49" s="1191"/>
      <c r="K49" s="63">
        <v>0</v>
      </c>
      <c r="L49" s="64">
        <v>0</v>
      </c>
      <c r="M49" s="64">
        <v>0</v>
      </c>
      <c r="N49" s="64">
        <v>1</v>
      </c>
      <c r="O49" s="65">
        <v>0</v>
      </c>
      <c r="P49" s="48"/>
      <c r="Q49" s="48"/>
      <c r="R49" s="48"/>
      <c r="S49" s="48"/>
      <c r="T49" s="48"/>
      <c r="U49" s="48"/>
    </row>
    <row r="50" spans="1:21" ht="30.75" customHeight="1" x14ac:dyDescent="0.15">
      <c r="A50" s="48"/>
      <c r="B50" s="1198"/>
      <c r="C50" s="1199"/>
      <c r="D50" s="62"/>
      <c r="E50" s="1190" t="s">
        <v>17</v>
      </c>
      <c r="F50" s="1190"/>
      <c r="G50" s="1190"/>
      <c r="H50" s="1190"/>
      <c r="I50" s="1190"/>
      <c r="J50" s="1191"/>
      <c r="K50" s="63" t="s">
        <v>512</v>
      </c>
      <c r="L50" s="64" t="s">
        <v>512</v>
      </c>
      <c r="M50" s="64" t="s">
        <v>512</v>
      </c>
      <c r="N50" s="64" t="s">
        <v>512</v>
      </c>
      <c r="O50" s="65" t="s">
        <v>512</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512</v>
      </c>
      <c r="L51" s="64" t="s">
        <v>512</v>
      </c>
      <c r="M51" s="64" t="s">
        <v>512</v>
      </c>
      <c r="N51" s="64" t="s">
        <v>512</v>
      </c>
      <c r="O51" s="65" t="s">
        <v>512</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589</v>
      </c>
      <c r="L52" s="64">
        <v>568</v>
      </c>
      <c r="M52" s="64">
        <v>559</v>
      </c>
      <c r="N52" s="64">
        <v>535</v>
      </c>
      <c r="O52" s="65">
        <v>538</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35</v>
      </c>
      <c r="L53" s="69">
        <v>26</v>
      </c>
      <c r="M53" s="69">
        <v>-1</v>
      </c>
      <c r="N53" s="69">
        <v>-4</v>
      </c>
      <c r="O53" s="70">
        <v>-9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TRQ2SjSiK6qyUuZ94DlxbaYPNgJ6glufA59VR8vPsPXbjIDuOgssZyC4LoLSrILFKiVvvl04ABuVc8cCshxmRg==" saltValue="5+BmNxt6tjQlxcczaQ10G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FF00"/>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555</v>
      </c>
      <c r="J40" s="79" t="s">
        <v>556</v>
      </c>
      <c r="K40" s="79" t="s">
        <v>557</v>
      </c>
      <c r="L40" s="79" t="s">
        <v>558</v>
      </c>
      <c r="M40" s="80" t="s">
        <v>559</v>
      </c>
    </row>
    <row r="41" spans="2:13" ht="27.75" customHeight="1" x14ac:dyDescent="0.15">
      <c r="B41" s="1204" t="s">
        <v>24</v>
      </c>
      <c r="C41" s="1205"/>
      <c r="D41" s="81"/>
      <c r="E41" s="1210" t="s">
        <v>25</v>
      </c>
      <c r="F41" s="1210"/>
      <c r="G41" s="1210"/>
      <c r="H41" s="1211"/>
      <c r="I41" s="82">
        <v>3320</v>
      </c>
      <c r="J41" s="83">
        <v>3307</v>
      </c>
      <c r="K41" s="83">
        <v>3496</v>
      </c>
      <c r="L41" s="83">
        <v>3639</v>
      </c>
      <c r="M41" s="84">
        <v>3842</v>
      </c>
    </row>
    <row r="42" spans="2:13" ht="27.75" customHeight="1" x14ac:dyDescent="0.15">
      <c r="B42" s="1206"/>
      <c r="C42" s="1207"/>
      <c r="D42" s="85"/>
      <c r="E42" s="1212" t="s">
        <v>26</v>
      </c>
      <c r="F42" s="1212"/>
      <c r="G42" s="1212"/>
      <c r="H42" s="1213"/>
      <c r="I42" s="86" t="s">
        <v>512</v>
      </c>
      <c r="J42" s="87" t="s">
        <v>512</v>
      </c>
      <c r="K42" s="87" t="s">
        <v>512</v>
      </c>
      <c r="L42" s="87" t="s">
        <v>512</v>
      </c>
      <c r="M42" s="88" t="s">
        <v>512</v>
      </c>
    </row>
    <row r="43" spans="2:13" ht="27.75" customHeight="1" x14ac:dyDescent="0.15">
      <c r="B43" s="1206"/>
      <c r="C43" s="1207"/>
      <c r="D43" s="85"/>
      <c r="E43" s="1212" t="s">
        <v>27</v>
      </c>
      <c r="F43" s="1212"/>
      <c r="G43" s="1212"/>
      <c r="H43" s="1213"/>
      <c r="I43" s="86">
        <v>649</v>
      </c>
      <c r="J43" s="87">
        <v>634</v>
      </c>
      <c r="K43" s="87">
        <v>601</v>
      </c>
      <c r="L43" s="87">
        <v>545</v>
      </c>
      <c r="M43" s="88">
        <v>477</v>
      </c>
    </row>
    <row r="44" spans="2:13" ht="27.75" customHeight="1" x14ac:dyDescent="0.15">
      <c r="B44" s="1206"/>
      <c r="C44" s="1207"/>
      <c r="D44" s="85"/>
      <c r="E44" s="1212" t="s">
        <v>28</v>
      </c>
      <c r="F44" s="1212"/>
      <c r="G44" s="1212"/>
      <c r="H44" s="1213"/>
      <c r="I44" s="86">
        <v>2</v>
      </c>
      <c r="J44" s="87">
        <v>18</v>
      </c>
      <c r="K44" s="87">
        <v>20</v>
      </c>
      <c r="L44" s="87">
        <v>20</v>
      </c>
      <c r="M44" s="88">
        <v>19</v>
      </c>
    </row>
    <row r="45" spans="2:13" ht="27.75" customHeight="1" x14ac:dyDescent="0.15">
      <c r="B45" s="1206"/>
      <c r="C45" s="1207"/>
      <c r="D45" s="85"/>
      <c r="E45" s="1212" t="s">
        <v>29</v>
      </c>
      <c r="F45" s="1212"/>
      <c r="G45" s="1212"/>
      <c r="H45" s="1213"/>
      <c r="I45" s="86">
        <v>456</v>
      </c>
      <c r="J45" s="87">
        <v>431</v>
      </c>
      <c r="K45" s="87">
        <v>414</v>
      </c>
      <c r="L45" s="87">
        <v>414</v>
      </c>
      <c r="M45" s="88">
        <v>407</v>
      </c>
    </row>
    <row r="46" spans="2:13" ht="27.75" customHeight="1" x14ac:dyDescent="0.15">
      <c r="B46" s="1206"/>
      <c r="C46" s="1207"/>
      <c r="D46" s="89"/>
      <c r="E46" s="1212" t="s">
        <v>30</v>
      </c>
      <c r="F46" s="1212"/>
      <c r="G46" s="1212"/>
      <c r="H46" s="1213"/>
      <c r="I46" s="86" t="s">
        <v>512</v>
      </c>
      <c r="J46" s="87" t="s">
        <v>512</v>
      </c>
      <c r="K46" s="87" t="s">
        <v>512</v>
      </c>
      <c r="L46" s="87" t="s">
        <v>512</v>
      </c>
      <c r="M46" s="88" t="s">
        <v>512</v>
      </c>
    </row>
    <row r="47" spans="2:13" ht="27.75" customHeight="1" x14ac:dyDescent="0.15">
      <c r="B47" s="1206"/>
      <c r="C47" s="1207"/>
      <c r="D47" s="90"/>
      <c r="E47" s="1214" t="s">
        <v>31</v>
      </c>
      <c r="F47" s="1215"/>
      <c r="G47" s="1215"/>
      <c r="H47" s="1216"/>
      <c r="I47" s="86" t="s">
        <v>512</v>
      </c>
      <c r="J47" s="87" t="s">
        <v>512</v>
      </c>
      <c r="K47" s="87" t="s">
        <v>512</v>
      </c>
      <c r="L47" s="87" t="s">
        <v>512</v>
      </c>
      <c r="M47" s="88" t="s">
        <v>512</v>
      </c>
    </row>
    <row r="48" spans="2:13" ht="27.75" customHeight="1" x14ac:dyDescent="0.15">
      <c r="B48" s="1206"/>
      <c r="C48" s="1207"/>
      <c r="D48" s="85"/>
      <c r="E48" s="1212" t="s">
        <v>32</v>
      </c>
      <c r="F48" s="1212"/>
      <c r="G48" s="1212"/>
      <c r="H48" s="1213"/>
      <c r="I48" s="86" t="s">
        <v>512</v>
      </c>
      <c r="J48" s="87" t="s">
        <v>512</v>
      </c>
      <c r="K48" s="87" t="s">
        <v>512</v>
      </c>
      <c r="L48" s="87" t="s">
        <v>512</v>
      </c>
      <c r="M48" s="88" t="s">
        <v>512</v>
      </c>
    </row>
    <row r="49" spans="2:13" ht="27.75" customHeight="1" x14ac:dyDescent="0.15">
      <c r="B49" s="1208"/>
      <c r="C49" s="1209"/>
      <c r="D49" s="85"/>
      <c r="E49" s="1212" t="s">
        <v>33</v>
      </c>
      <c r="F49" s="1212"/>
      <c r="G49" s="1212"/>
      <c r="H49" s="1213"/>
      <c r="I49" s="86" t="s">
        <v>512</v>
      </c>
      <c r="J49" s="87" t="s">
        <v>512</v>
      </c>
      <c r="K49" s="87" t="s">
        <v>512</v>
      </c>
      <c r="L49" s="87" t="s">
        <v>512</v>
      </c>
      <c r="M49" s="88" t="s">
        <v>512</v>
      </c>
    </row>
    <row r="50" spans="2:13" ht="27.75" customHeight="1" x14ac:dyDescent="0.15">
      <c r="B50" s="1217" t="s">
        <v>34</v>
      </c>
      <c r="C50" s="1218"/>
      <c r="D50" s="91"/>
      <c r="E50" s="1212" t="s">
        <v>35</v>
      </c>
      <c r="F50" s="1212"/>
      <c r="G50" s="1212"/>
      <c r="H50" s="1213"/>
      <c r="I50" s="86">
        <v>6215</v>
      </c>
      <c r="J50" s="87">
        <v>6657</v>
      </c>
      <c r="K50" s="87">
        <v>7114</v>
      </c>
      <c r="L50" s="87">
        <v>7221</v>
      </c>
      <c r="M50" s="88">
        <v>7220</v>
      </c>
    </row>
    <row r="51" spans="2:13" ht="27.75" customHeight="1" x14ac:dyDescent="0.15">
      <c r="B51" s="1206"/>
      <c r="C51" s="1207"/>
      <c r="D51" s="85"/>
      <c r="E51" s="1212" t="s">
        <v>36</v>
      </c>
      <c r="F51" s="1212"/>
      <c r="G51" s="1212"/>
      <c r="H51" s="1213"/>
      <c r="I51" s="86" t="s">
        <v>512</v>
      </c>
      <c r="J51" s="87" t="s">
        <v>512</v>
      </c>
      <c r="K51" s="87" t="s">
        <v>512</v>
      </c>
      <c r="L51" s="87" t="s">
        <v>512</v>
      </c>
      <c r="M51" s="88" t="s">
        <v>512</v>
      </c>
    </row>
    <row r="52" spans="2:13" ht="27.75" customHeight="1" x14ac:dyDescent="0.15">
      <c r="B52" s="1208"/>
      <c r="C52" s="1209"/>
      <c r="D52" s="85"/>
      <c r="E52" s="1212" t="s">
        <v>37</v>
      </c>
      <c r="F52" s="1212"/>
      <c r="G52" s="1212"/>
      <c r="H52" s="1213"/>
      <c r="I52" s="86">
        <v>3953</v>
      </c>
      <c r="J52" s="87">
        <v>3934</v>
      </c>
      <c r="K52" s="87">
        <v>4035</v>
      </c>
      <c r="L52" s="87">
        <v>4167</v>
      </c>
      <c r="M52" s="88">
        <v>4190</v>
      </c>
    </row>
    <row r="53" spans="2:13" ht="27.75" customHeight="1" thickBot="1" x14ac:dyDescent="0.2">
      <c r="B53" s="1219" t="s">
        <v>38</v>
      </c>
      <c r="C53" s="1220"/>
      <c r="D53" s="92"/>
      <c r="E53" s="1221" t="s">
        <v>39</v>
      </c>
      <c r="F53" s="1221"/>
      <c r="G53" s="1221"/>
      <c r="H53" s="1222"/>
      <c r="I53" s="93">
        <v>-5739</v>
      </c>
      <c r="J53" s="94">
        <v>-6202</v>
      </c>
      <c r="K53" s="94">
        <v>-6618</v>
      </c>
      <c r="L53" s="94">
        <v>-6770</v>
      </c>
      <c r="M53" s="95">
        <v>-6664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pVCyDa6HaAWkGZPhYj9LF/qEP0YZ3FKJnNFyvn+GVduQuCM1Cq52jXebUJ51gVx3c/MtjO4bS7wQh+bcEEJfg==" saltValue="uzdIgAETA/dyL2skdxkh2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B1:W66"/>
  <sheetViews>
    <sheetView showGridLines="0" zoomScale="70" zoomScaleNormal="70" zoomScaleSheetLayoutView="100" workbookViewId="0">
      <selection activeCell="G62" sqref="G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557</v>
      </c>
      <c r="G54" s="104" t="s">
        <v>558</v>
      </c>
      <c r="H54" s="105" t="s">
        <v>559</v>
      </c>
    </row>
    <row r="55" spans="2:8" ht="52.5" customHeight="1" x14ac:dyDescent="0.15">
      <c r="B55" s="106"/>
      <c r="C55" s="1231" t="s">
        <v>42</v>
      </c>
      <c r="D55" s="1231"/>
      <c r="E55" s="1232"/>
      <c r="F55" s="107">
        <v>653</v>
      </c>
      <c r="G55" s="107">
        <v>655</v>
      </c>
      <c r="H55" s="108">
        <v>655</v>
      </c>
    </row>
    <row r="56" spans="2:8" ht="52.5" customHeight="1" x14ac:dyDescent="0.15">
      <c r="B56" s="109"/>
      <c r="C56" s="1233" t="s">
        <v>43</v>
      </c>
      <c r="D56" s="1233"/>
      <c r="E56" s="1234"/>
      <c r="F56" s="110">
        <v>406</v>
      </c>
      <c r="G56" s="110">
        <v>406</v>
      </c>
      <c r="H56" s="111">
        <v>406</v>
      </c>
    </row>
    <row r="57" spans="2:8" ht="53.25" customHeight="1" x14ac:dyDescent="0.15">
      <c r="B57" s="109"/>
      <c r="C57" s="1235" t="s">
        <v>44</v>
      </c>
      <c r="D57" s="1235"/>
      <c r="E57" s="1236"/>
      <c r="F57" s="112">
        <v>5775</v>
      </c>
      <c r="G57" s="112">
        <v>5882</v>
      </c>
      <c r="H57" s="113">
        <v>5887</v>
      </c>
    </row>
    <row r="58" spans="2:8" ht="45.75" customHeight="1" x14ac:dyDescent="0.15">
      <c r="B58" s="114"/>
      <c r="C58" s="1223" t="s">
        <v>588</v>
      </c>
      <c r="D58" s="1224"/>
      <c r="E58" s="1225"/>
      <c r="F58" s="115">
        <v>2580</v>
      </c>
      <c r="G58" s="115">
        <v>2583</v>
      </c>
      <c r="H58" s="116">
        <v>2585</v>
      </c>
    </row>
    <row r="59" spans="2:8" ht="45.75" customHeight="1" x14ac:dyDescent="0.15">
      <c r="B59" s="114"/>
      <c r="C59" s="1223" t="s">
        <v>589</v>
      </c>
      <c r="D59" s="1224"/>
      <c r="E59" s="1225"/>
      <c r="F59" s="115">
        <v>757</v>
      </c>
      <c r="G59" s="115">
        <v>757</v>
      </c>
      <c r="H59" s="116">
        <v>758</v>
      </c>
    </row>
    <row r="60" spans="2:8" ht="45.75" customHeight="1" x14ac:dyDescent="0.15">
      <c r="B60" s="114"/>
      <c r="C60" s="1223" t="s">
        <v>590</v>
      </c>
      <c r="D60" s="1224"/>
      <c r="E60" s="1225"/>
      <c r="F60" s="115">
        <v>525</v>
      </c>
      <c r="G60" s="115">
        <v>625</v>
      </c>
      <c r="H60" s="116">
        <v>625</v>
      </c>
    </row>
    <row r="61" spans="2:8" ht="45.75" customHeight="1" x14ac:dyDescent="0.15">
      <c r="B61" s="114"/>
      <c r="C61" s="1223" t="s">
        <v>591</v>
      </c>
      <c r="D61" s="1224"/>
      <c r="E61" s="1225"/>
      <c r="F61" s="115">
        <v>572</v>
      </c>
      <c r="G61" s="115">
        <v>574</v>
      </c>
      <c r="H61" s="116">
        <v>576</v>
      </c>
    </row>
    <row r="62" spans="2:8" ht="45.75" customHeight="1" thickBot="1" x14ac:dyDescent="0.2">
      <c r="B62" s="117"/>
      <c r="C62" s="1226" t="s">
        <v>592</v>
      </c>
      <c r="D62" s="1227"/>
      <c r="E62" s="1228"/>
      <c r="F62" s="118">
        <v>483</v>
      </c>
      <c r="G62" s="118">
        <v>484</v>
      </c>
      <c r="H62" s="119">
        <v>484</v>
      </c>
    </row>
    <row r="63" spans="2:8" ht="52.5" customHeight="1" thickBot="1" x14ac:dyDescent="0.2">
      <c r="B63" s="120"/>
      <c r="C63" s="1229" t="s">
        <v>45</v>
      </c>
      <c r="D63" s="1229"/>
      <c r="E63" s="1230"/>
      <c r="F63" s="121">
        <v>6834</v>
      </c>
      <c r="G63" s="121">
        <v>6943</v>
      </c>
      <c r="H63" s="122">
        <v>6948</v>
      </c>
    </row>
    <row r="64" spans="2:8" ht="15" customHeight="1" x14ac:dyDescent="0.15"/>
    <row r="65" ht="0" hidden="1" customHeight="1" x14ac:dyDescent="0.15"/>
    <row r="66" ht="0" hidden="1" customHeight="1" x14ac:dyDescent="0.15"/>
  </sheetData>
  <sheetProtection algorithmName="SHA-512" hashValue="qv2YsFng8vH/5nbO2qC9lxRqfDwvKM0LnP7u5Zyb9sjGSYjKHvrj19UbI4YtH9D9HrYCJTd/JyV9FdO919wOPQ==" saltValue="fVV91+WgGaQjH/SIgV3E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552</v>
      </c>
      <c r="G2" s="136"/>
      <c r="H2" s="137"/>
    </row>
    <row r="3" spans="1:8" x14ac:dyDescent="0.15">
      <c r="A3" s="133" t="s">
        <v>545</v>
      </c>
      <c r="B3" s="138"/>
      <c r="C3" s="139"/>
      <c r="D3" s="140">
        <v>383127</v>
      </c>
      <c r="E3" s="141"/>
      <c r="F3" s="142">
        <v>316331</v>
      </c>
      <c r="G3" s="143"/>
      <c r="H3" s="144"/>
    </row>
    <row r="4" spans="1:8" x14ac:dyDescent="0.15">
      <c r="A4" s="145"/>
      <c r="B4" s="146"/>
      <c r="C4" s="147"/>
      <c r="D4" s="148">
        <v>273222</v>
      </c>
      <c r="E4" s="149"/>
      <c r="F4" s="150">
        <v>106387</v>
      </c>
      <c r="G4" s="151"/>
      <c r="H4" s="152"/>
    </row>
    <row r="5" spans="1:8" x14ac:dyDescent="0.15">
      <c r="A5" s="133" t="s">
        <v>547</v>
      </c>
      <c r="B5" s="138"/>
      <c r="C5" s="139"/>
      <c r="D5" s="140">
        <v>290490</v>
      </c>
      <c r="E5" s="141"/>
      <c r="F5" s="142">
        <v>333013</v>
      </c>
      <c r="G5" s="143"/>
      <c r="H5" s="144"/>
    </row>
    <row r="6" spans="1:8" x14ac:dyDescent="0.15">
      <c r="A6" s="145"/>
      <c r="B6" s="146"/>
      <c r="C6" s="147"/>
      <c r="D6" s="148">
        <v>206363</v>
      </c>
      <c r="E6" s="149"/>
      <c r="F6" s="150">
        <v>126732</v>
      </c>
      <c r="G6" s="151"/>
      <c r="H6" s="152"/>
    </row>
    <row r="7" spans="1:8" x14ac:dyDescent="0.15">
      <c r="A7" s="133" t="s">
        <v>548</v>
      </c>
      <c r="B7" s="138"/>
      <c r="C7" s="139"/>
      <c r="D7" s="140">
        <v>373608</v>
      </c>
      <c r="E7" s="141"/>
      <c r="F7" s="142">
        <v>280458</v>
      </c>
      <c r="G7" s="143"/>
      <c r="H7" s="144"/>
    </row>
    <row r="8" spans="1:8" x14ac:dyDescent="0.15">
      <c r="A8" s="145"/>
      <c r="B8" s="146"/>
      <c r="C8" s="147"/>
      <c r="D8" s="148">
        <v>254711</v>
      </c>
      <c r="E8" s="149"/>
      <c r="F8" s="150">
        <v>127286</v>
      </c>
      <c r="G8" s="151"/>
      <c r="H8" s="152"/>
    </row>
    <row r="9" spans="1:8" x14ac:dyDescent="0.15">
      <c r="A9" s="133" t="s">
        <v>549</v>
      </c>
      <c r="B9" s="138"/>
      <c r="C9" s="139"/>
      <c r="D9" s="140">
        <v>386952</v>
      </c>
      <c r="E9" s="141"/>
      <c r="F9" s="142">
        <v>291945</v>
      </c>
      <c r="G9" s="143"/>
      <c r="H9" s="144"/>
    </row>
    <row r="10" spans="1:8" x14ac:dyDescent="0.15">
      <c r="A10" s="145"/>
      <c r="B10" s="146"/>
      <c r="C10" s="147"/>
      <c r="D10" s="148">
        <v>238098</v>
      </c>
      <c r="E10" s="149"/>
      <c r="F10" s="150">
        <v>127651</v>
      </c>
      <c r="G10" s="151"/>
      <c r="H10" s="152"/>
    </row>
    <row r="11" spans="1:8" x14ac:dyDescent="0.15">
      <c r="A11" s="133" t="s">
        <v>550</v>
      </c>
      <c r="B11" s="138"/>
      <c r="C11" s="139"/>
      <c r="D11" s="140">
        <v>383627</v>
      </c>
      <c r="E11" s="141"/>
      <c r="F11" s="142">
        <v>291173</v>
      </c>
      <c r="G11" s="143"/>
      <c r="H11" s="144"/>
    </row>
    <row r="12" spans="1:8" x14ac:dyDescent="0.15">
      <c r="A12" s="145"/>
      <c r="B12" s="146"/>
      <c r="C12" s="153"/>
      <c r="D12" s="148">
        <v>259725</v>
      </c>
      <c r="E12" s="149"/>
      <c r="F12" s="150">
        <v>119071</v>
      </c>
      <c r="G12" s="151"/>
      <c r="H12" s="152"/>
    </row>
    <row r="13" spans="1:8" x14ac:dyDescent="0.15">
      <c r="A13" s="133"/>
      <c r="B13" s="138"/>
      <c r="C13" s="154"/>
      <c r="D13" s="155">
        <v>363561</v>
      </c>
      <c r="E13" s="156"/>
      <c r="F13" s="157">
        <v>302584</v>
      </c>
      <c r="G13" s="158"/>
      <c r="H13" s="144"/>
    </row>
    <row r="14" spans="1:8" x14ac:dyDescent="0.15">
      <c r="A14" s="145"/>
      <c r="B14" s="146"/>
      <c r="C14" s="147"/>
      <c r="D14" s="148">
        <v>246424</v>
      </c>
      <c r="E14" s="149"/>
      <c r="F14" s="150">
        <v>121425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15.09</v>
      </c>
      <c r="C19" s="159">
        <f>ROUND(VALUE(SUBSTITUTE(実質収支比率等に係る経年分析!G$48,"▲","-")),2)</f>
        <v>13.06</v>
      </c>
      <c r="D19" s="159">
        <f>ROUND(VALUE(SUBSTITUTE(実質収支比率等に係る経年分析!H$48,"▲","-")),2)</f>
        <v>12.03</v>
      </c>
      <c r="E19" s="159">
        <f>ROUND(VALUE(SUBSTITUTE(実質収支比率等に係る経年分析!I$48,"▲","-")),2)</f>
        <v>21.25</v>
      </c>
      <c r="F19" s="159">
        <f>ROUND(VALUE(SUBSTITUTE(実質収支比率等に係る経年分析!J$48,"▲","-")),2)</f>
        <v>24.31</v>
      </c>
    </row>
    <row r="20" spans="1:11" x14ac:dyDescent="0.15">
      <c r="A20" s="159" t="s">
        <v>49</v>
      </c>
      <c r="B20" s="159">
        <f>ROUND(VALUE(SUBSTITUTE(実質収支比率等に係る経年分析!F$47,"▲","-")),2)</f>
        <v>15.58</v>
      </c>
      <c r="C20" s="159">
        <f>ROUND(VALUE(SUBSTITUTE(実質収支比率等に係る経年分析!G$47,"▲","-")),2)</f>
        <v>26.87</v>
      </c>
      <c r="D20" s="159">
        <f>ROUND(VALUE(SUBSTITUTE(実質収支比率等に係る経年分析!H$47,"▲","-")),2)</f>
        <v>25.75</v>
      </c>
      <c r="E20" s="159">
        <f>ROUND(VALUE(SUBSTITUTE(実質収支比率等に係る経年分析!I$47,"▲","-")),2)</f>
        <v>26.84</v>
      </c>
      <c r="F20" s="159">
        <f>ROUND(VALUE(SUBSTITUTE(実質収支比率等に係る経年分析!J$47,"▲","-")),2)</f>
        <v>27.41</v>
      </c>
    </row>
    <row r="21" spans="1:11" x14ac:dyDescent="0.15">
      <c r="A21" s="159" t="s">
        <v>50</v>
      </c>
      <c r="B21" s="159">
        <f>IF(ISNUMBER(VALUE(SUBSTITUTE(実質収支比率等に係る経年分析!F$49,"▲","-"))),ROUND(VALUE(SUBSTITUTE(実質収支比率等に係る経年分析!F$49,"▲","-")),2),NA())</f>
        <v>8.6</v>
      </c>
      <c r="C21" s="159">
        <f>IF(ISNUMBER(VALUE(SUBSTITUTE(実質収支比率等に係る経年分析!G$49,"▲","-"))),ROUND(VALUE(SUBSTITUTE(実質収支比率等に係る経年分析!G$49,"▲","-")),2),NA())</f>
        <v>13.35</v>
      </c>
      <c r="D21" s="159">
        <f>IF(ISNUMBER(VALUE(SUBSTITUTE(実質収支比率等に係る経年分析!H$49,"▲","-"))),ROUND(VALUE(SUBSTITUTE(実質収支比率等に係る経年分析!H$49,"▲","-")),2),NA())</f>
        <v>5.16</v>
      </c>
      <c r="E21" s="159">
        <f>IF(ISNUMBER(VALUE(SUBSTITUTE(実質収支比率等に係る経年分析!I$49,"▲","-"))),ROUND(VALUE(SUBSTITUTE(実質収支比率等に係る経年分析!I$49,"▲","-")),2),NA())</f>
        <v>14.23</v>
      </c>
      <c r="F21" s="159">
        <f>IF(ISNUMBER(VALUE(SUBSTITUTE(実質収支比率等に係る経年分析!J$49,"▲","-"))),ROUND(VALUE(SUBSTITUTE(実質収支比率等に係る経年分析!J$49,"▲","-")),2),NA())</f>
        <v>8.26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宅地造成事業特別会計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0.36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0.35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0.05</v>
      </c>
    </row>
    <row r="31" spans="1:11" x14ac:dyDescent="0.15">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0.09</v>
      </c>
    </row>
    <row r="32" spans="1:11" x14ac:dyDescent="0.15">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0.33</v>
      </c>
    </row>
    <row r="33" spans="1:16" x14ac:dyDescent="0.15">
      <c r="A33" s="160" t="str">
        <f>IF(連結実質赤字比率に係る赤字・黒字の構成分析!C$37="",NA(),連結実質赤字比率に係る赤字・黒字の構成分析!C$37)</f>
        <v>診療所特別会計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0.38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v>
      </c>
    </row>
    <row r="34" spans="1:16" x14ac:dyDescent="0.15">
      <c r="A34" s="160" t="str">
        <f>IF(連結実質赤字比率に係る赤字・黒字の構成分析!C$36="",NA(),連結実質赤字比率に係る赤字・黒字の構成分析!C$36)</f>
        <v>村営水道事業特別会計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0.18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0.21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0.53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0.8</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0.84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1.64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0.41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2.46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1.42</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14.67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12.51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11.63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20.61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23.59</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589</v>
      </c>
      <c r="E42" s="161"/>
      <c r="F42" s="161"/>
      <c r="G42" s="161">
        <f>'実質公債費比率（分子）の構造'!L$52</f>
        <v>568</v>
      </c>
      <c r="H42" s="161"/>
      <c r="I42" s="161"/>
      <c r="J42" s="161">
        <f>'実質公債費比率（分子）の構造'!M$52</f>
        <v>559</v>
      </c>
      <c r="K42" s="161"/>
      <c r="L42" s="161"/>
      <c r="M42" s="161">
        <f>'実質公債費比率（分子）の構造'!N$52</f>
        <v>535</v>
      </c>
      <c r="N42" s="161"/>
      <c r="O42" s="161"/>
      <c r="P42" s="161">
        <f>'実質公債費比率（分子）の構造'!O$52</f>
        <v>538</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0</v>
      </c>
      <c r="C45" s="161"/>
      <c r="D45" s="161"/>
      <c r="E45" s="161">
        <f>'実質公債費比率（分子）の構造'!L$49</f>
        <v>0</v>
      </c>
      <c r="F45" s="161"/>
      <c r="G45" s="161"/>
      <c r="H45" s="161">
        <f>'実質公債費比率（分子）の構造'!M$49</f>
        <v>0</v>
      </c>
      <c r="I45" s="161"/>
      <c r="J45" s="161"/>
      <c r="K45" s="161">
        <f>'実質公債費比率（分子）の構造'!N$49</f>
        <v>1</v>
      </c>
      <c r="L45" s="161"/>
      <c r="M45" s="161"/>
      <c r="N45" s="161">
        <f>'実質公債費比率（分子）の構造'!O$49</f>
        <v>0</v>
      </c>
      <c r="O45" s="161"/>
      <c r="P45" s="161"/>
    </row>
    <row r="46" spans="1:16" x14ac:dyDescent="0.15">
      <c r="A46" s="161" t="s">
        <v>61</v>
      </c>
      <c r="B46" s="161">
        <f>'実質公債費比率（分子）の構造'!K$48</f>
        <v>84</v>
      </c>
      <c r="C46" s="161"/>
      <c r="D46" s="161"/>
      <c r="E46" s="161">
        <f>'実質公債費比率（分子）の構造'!L$48</f>
        <v>87</v>
      </c>
      <c r="F46" s="161"/>
      <c r="G46" s="161"/>
      <c r="H46" s="161">
        <f>'実質公債費比率（分子）の構造'!M$48</f>
        <v>85</v>
      </c>
      <c r="I46" s="161"/>
      <c r="J46" s="161"/>
      <c r="K46" s="161">
        <f>'実質公債費比率（分子）の構造'!N$48</f>
        <v>86</v>
      </c>
      <c r="L46" s="161"/>
      <c r="M46" s="161"/>
      <c r="N46" s="161">
        <f>'実質公債費比率（分子）の構造'!O$48</f>
        <v>84</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540</v>
      </c>
      <c r="C49" s="161"/>
      <c r="D49" s="161"/>
      <c r="E49" s="161">
        <f>'実質公債費比率（分子）の構造'!L$45</f>
        <v>507</v>
      </c>
      <c r="F49" s="161"/>
      <c r="G49" s="161"/>
      <c r="H49" s="161">
        <f>'実質公債費比率（分子）の構造'!M$45</f>
        <v>473</v>
      </c>
      <c r="I49" s="161"/>
      <c r="J49" s="161"/>
      <c r="K49" s="161">
        <f>'実質公債費比率（分子）の構造'!N$45</f>
        <v>444</v>
      </c>
      <c r="L49" s="161"/>
      <c r="M49" s="161"/>
      <c r="N49" s="161">
        <f>'実質公債費比率（分子）の構造'!O$45</f>
        <v>445</v>
      </c>
      <c r="O49" s="161"/>
      <c r="P49" s="161"/>
    </row>
    <row r="50" spans="1:16" x14ac:dyDescent="0.15">
      <c r="A50" s="161" t="s">
        <v>65</v>
      </c>
      <c r="B50" s="161" t="e">
        <f>NA()</f>
        <v>#N/A</v>
      </c>
      <c r="C50" s="161">
        <f>IF(ISNUMBER('実質公債費比率（分子）の構造'!K$53),'実質公債費比率（分子）の構造'!K$53,NA())</f>
        <v>35</v>
      </c>
      <c r="D50" s="161" t="e">
        <f>NA()</f>
        <v>#N/A</v>
      </c>
      <c r="E50" s="161" t="e">
        <f>NA()</f>
        <v>#N/A</v>
      </c>
      <c r="F50" s="161">
        <f>IF(ISNUMBER('実質公債費比率（分子）の構造'!L$53),'実質公債費比率（分子）の構造'!L$53,NA())</f>
        <v>26</v>
      </c>
      <c r="G50" s="161" t="e">
        <f>NA()</f>
        <v>#N/A</v>
      </c>
      <c r="H50" s="161" t="e">
        <f>NA()</f>
        <v>#N/A</v>
      </c>
      <c r="I50" s="161">
        <f>IF(ISNUMBER('実質公債費比率（分子）の構造'!M$53),'実質公債費比率（分子）の構造'!M$53,NA())</f>
        <v>-1</v>
      </c>
      <c r="J50" s="161" t="e">
        <f>NA()</f>
        <v>#N/A</v>
      </c>
      <c r="K50" s="161" t="e">
        <f>NA()</f>
        <v>#N/A</v>
      </c>
      <c r="L50" s="161">
        <f>IF(ISNUMBER('実質公債費比率（分子）の構造'!N$53),'実質公債費比率（分子）の構造'!N$53,NA())</f>
        <v>-4</v>
      </c>
      <c r="M50" s="161" t="e">
        <f>NA()</f>
        <v>#N/A</v>
      </c>
      <c r="N50" s="161" t="e">
        <f>NA()</f>
        <v>#N/A</v>
      </c>
      <c r="O50" s="161">
        <f>IF(ISNUMBER('実質公債費比率（分子）の構造'!O$53),'実質公債費比率（分子）の構造'!O$53,NA())</f>
        <v>-9</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3953</v>
      </c>
      <c r="E56" s="160"/>
      <c r="F56" s="160"/>
      <c r="G56" s="160">
        <f>'将来負担比率（分子）の構造'!J$52</f>
        <v>3934</v>
      </c>
      <c r="H56" s="160"/>
      <c r="I56" s="160"/>
      <c r="J56" s="160">
        <f>'将来負担比率（分子）の構造'!K$52</f>
        <v>4035</v>
      </c>
      <c r="K56" s="160"/>
      <c r="L56" s="160"/>
      <c r="M56" s="160">
        <f>'将来負担比率（分子）の構造'!L$52</f>
        <v>4167</v>
      </c>
      <c r="N56" s="160"/>
      <c r="O56" s="160"/>
      <c r="P56" s="160">
        <f>'将来負担比率（分子）の構造'!M$52</f>
        <v>4190</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6215</v>
      </c>
      <c r="E58" s="160"/>
      <c r="F58" s="160"/>
      <c r="G58" s="160">
        <f>'将来負担比率（分子）の構造'!J$50</f>
        <v>6657</v>
      </c>
      <c r="H58" s="160"/>
      <c r="I58" s="160"/>
      <c r="J58" s="160">
        <f>'将来負担比率（分子）の構造'!K$50</f>
        <v>7114</v>
      </c>
      <c r="K58" s="160"/>
      <c r="L58" s="160"/>
      <c r="M58" s="160">
        <f>'将来負担比率（分子）の構造'!L$50</f>
        <v>7221</v>
      </c>
      <c r="N58" s="160"/>
      <c r="O58" s="160"/>
      <c r="P58" s="160">
        <f>'将来負担比率（分子）の構造'!M$50</f>
        <v>7220</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456</v>
      </c>
      <c r="C62" s="160"/>
      <c r="D62" s="160"/>
      <c r="E62" s="160">
        <f>'将来負担比率（分子）の構造'!J$45</f>
        <v>431</v>
      </c>
      <c r="F62" s="160"/>
      <c r="G62" s="160"/>
      <c r="H62" s="160">
        <f>'将来負担比率（分子）の構造'!K$45</f>
        <v>414</v>
      </c>
      <c r="I62" s="160"/>
      <c r="J62" s="160"/>
      <c r="K62" s="160">
        <f>'将来負担比率（分子）の構造'!L$45</f>
        <v>414</v>
      </c>
      <c r="L62" s="160"/>
      <c r="M62" s="160"/>
      <c r="N62" s="160">
        <f>'将来負担比率（分子）の構造'!M$45</f>
        <v>407</v>
      </c>
      <c r="O62" s="160"/>
      <c r="P62" s="160"/>
    </row>
    <row r="63" spans="1:16" x14ac:dyDescent="0.15">
      <c r="A63" s="160" t="s">
        <v>28</v>
      </c>
      <c r="B63" s="160">
        <f>'将来負担比率（分子）の構造'!I$44</f>
        <v>2</v>
      </c>
      <c r="C63" s="160"/>
      <c r="D63" s="160"/>
      <c r="E63" s="160">
        <f>'将来負担比率（分子）の構造'!J$44</f>
        <v>18</v>
      </c>
      <c r="F63" s="160"/>
      <c r="G63" s="160"/>
      <c r="H63" s="160">
        <f>'将来負担比率（分子）の構造'!K$44</f>
        <v>20</v>
      </c>
      <c r="I63" s="160"/>
      <c r="J63" s="160"/>
      <c r="K63" s="160">
        <f>'将来負担比率（分子）の構造'!L$44</f>
        <v>20</v>
      </c>
      <c r="L63" s="160"/>
      <c r="M63" s="160"/>
      <c r="N63" s="160">
        <f>'将来負担比率（分子）の構造'!M$44</f>
        <v>19</v>
      </c>
      <c r="O63" s="160"/>
      <c r="P63" s="160"/>
    </row>
    <row r="64" spans="1:16" x14ac:dyDescent="0.15">
      <c r="A64" s="160" t="s">
        <v>27</v>
      </c>
      <c r="B64" s="160">
        <f>'将来負担比率（分子）の構造'!I$43</f>
        <v>649</v>
      </c>
      <c r="C64" s="160"/>
      <c r="D64" s="160"/>
      <c r="E64" s="160">
        <f>'将来負担比率（分子）の構造'!J$43</f>
        <v>634</v>
      </c>
      <c r="F64" s="160"/>
      <c r="G64" s="160"/>
      <c r="H64" s="160">
        <f>'将来負担比率（分子）の構造'!K$43</f>
        <v>601</v>
      </c>
      <c r="I64" s="160"/>
      <c r="J64" s="160"/>
      <c r="K64" s="160">
        <f>'将来負担比率（分子）の構造'!L$43</f>
        <v>545</v>
      </c>
      <c r="L64" s="160"/>
      <c r="M64" s="160"/>
      <c r="N64" s="160">
        <f>'将来負担比率（分子）の構造'!M$43</f>
        <v>477</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3320</v>
      </c>
      <c r="C66" s="160"/>
      <c r="D66" s="160"/>
      <c r="E66" s="160">
        <f>'将来負担比率（分子）の構造'!J$41</f>
        <v>3307</v>
      </c>
      <c r="F66" s="160"/>
      <c r="G66" s="160"/>
      <c r="H66" s="160">
        <f>'将来負担比率（分子）の構造'!K$41</f>
        <v>3496</v>
      </c>
      <c r="I66" s="160"/>
      <c r="J66" s="160"/>
      <c r="K66" s="160">
        <f>'将来負担比率（分子）の構造'!L$41</f>
        <v>3639</v>
      </c>
      <c r="L66" s="160"/>
      <c r="M66" s="160"/>
      <c r="N66" s="160">
        <f>'将来負担比率（分子）の構造'!M$41</f>
        <v>3842</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653</v>
      </c>
      <c r="C72" s="164">
        <f>基金残高に係る経年分析!G55</f>
        <v>655</v>
      </c>
      <c r="D72" s="164">
        <f>基金残高に係る経年分析!H55</f>
        <v>655</v>
      </c>
    </row>
    <row r="73" spans="1:16" x14ac:dyDescent="0.15">
      <c r="A73" s="163" t="s">
        <v>72</v>
      </c>
      <c r="B73" s="164">
        <f>基金残高に係る経年分析!F56</f>
        <v>406</v>
      </c>
      <c r="C73" s="164">
        <f>基金残高に係る経年分析!G56</f>
        <v>406</v>
      </c>
      <c r="D73" s="164">
        <f>基金残高に係る経年分析!H56</f>
        <v>406</v>
      </c>
    </row>
    <row r="74" spans="1:16" x14ac:dyDescent="0.15">
      <c r="A74" s="163" t="s">
        <v>73</v>
      </c>
      <c r="B74" s="164">
        <f>基金残高に係る経年分析!F57</f>
        <v>5775</v>
      </c>
      <c r="C74" s="164">
        <f>基金残高に係る経年分析!G57</f>
        <v>5882</v>
      </c>
      <c r="D74" s="164">
        <f>基金残高に係る経年分析!H57</f>
        <v>5887</v>
      </c>
    </row>
  </sheetData>
  <sheetProtection algorithmName="SHA-512" hashValue="Nnxu2CxnGFvLw2DKxUZwPl35CWnIXB/CzVuoA4L01sN6T0XjKXDjtsGgUEyaBkE9PgIgYh+J+Wgn3wo0eeNQDg==" saltValue="3batp6GuLHOjrCNQJkyw9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LG1910</cp:lastModifiedBy>
  <cp:lastPrinted>2019-03-04T04:57:59Z</cp:lastPrinted>
  <dcterms:created xsi:type="dcterms:W3CDTF">2019-02-14T02:54:07Z</dcterms:created>
  <dcterms:modified xsi:type="dcterms:W3CDTF">2020-03-27T02:32:52Z</dcterms:modified>
  <cp:category/>
</cp:coreProperties>
</file>